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1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7"/>
  </bookViews>
  <sheets>
    <sheet name="Budget" sheetId="1" state="visible" r:id="rId3"/>
    <sheet name="January" sheetId="2" state="visible" r:id="rId4"/>
    <sheet name="February" sheetId="3" state="visible" r:id="rId5"/>
    <sheet name="March" sheetId="4" state="visible" r:id="rId6"/>
    <sheet name="April" sheetId="5" state="visible" r:id="rId7"/>
    <sheet name="May" sheetId="6" state="visible" r:id="rId8"/>
    <sheet name="June" sheetId="7" state="visible" r:id="rId9"/>
    <sheet name="July" sheetId="8" state="visible" r:id="rId10"/>
    <sheet name="August" sheetId="9" state="visible" r:id="rId11"/>
    <sheet name="September" sheetId="10" state="visible" r:id="rId12"/>
    <sheet name="October" sheetId="11" state="visible" r:id="rId13"/>
    <sheet name="November" sheetId="12" state="visible" r:id="rId14"/>
    <sheet name="December" sheetId="13" state="visible" r:id="rId15"/>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<sst xmlns="http://schemas.openxmlformats.org/spreadsheetml/2006/main" count="986" uniqueCount="120">
  <si>
    <t xml:space="preserve">General</t>
  </si>
  <si>
    <t xml:space="preserve">Transport</t>
  </si>
  <si>
    <t xml:space="preserve">Entertainment</t>
  </si>
  <si>
    <t xml:space="preserve">Payments</t>
  </si>
  <si>
    <t xml:space="preserve">Cash</t>
  </si>
  <si>
    <t xml:space="preserve">OUT</t>
  </si>
  <si>
    <t xml:space="preserve">IN</t>
  </si>
  <si>
    <t xml:space="preserve">NET</t>
  </si>
  <si>
    <t xml:space="preserve">(DAY)</t>
  </si>
  <si>
    <t xml:space="preserve">January</t>
  </si>
  <si>
    <t xml:space="preserve">Jan</t>
  </si>
  <si>
    <t xml:space="preserve">February</t>
  </si>
  <si>
    <t xml:space="preserve">Feb</t>
  </si>
  <si>
    <t xml:space="preserve">March</t>
  </si>
  <si>
    <t xml:space="preserve">Mar</t>
  </si>
  <si>
    <t xml:space="preserve">April</t>
  </si>
  <si>
    <t xml:space="preserve">Apr</t>
  </si>
  <si>
    <t xml:space="preserve">May</t>
  </si>
  <si>
    <t xml:space="preserve">June</t>
  </si>
  <si>
    <t xml:space="preserve">Jun</t>
  </si>
  <si>
    <t xml:space="preserve">July</t>
  </si>
  <si>
    <t xml:space="preserve">Jul</t>
  </si>
  <si>
    <t xml:space="preserve">August</t>
  </si>
  <si>
    <t xml:space="preserve">Aug</t>
  </si>
  <si>
    <t xml:space="preserve">September</t>
  </si>
  <si>
    <t xml:space="preserve">Sep</t>
  </si>
  <si>
    <t xml:space="preserve">October</t>
  </si>
  <si>
    <t xml:space="preserve">Oct</t>
  </si>
  <si>
    <t xml:space="preserve">November</t>
  </si>
  <si>
    <t xml:space="preserve">Nov</t>
  </si>
  <si>
    <t xml:space="preserve">December</t>
  </si>
  <si>
    <t xml:space="preserve">Dec</t>
  </si>
  <si>
    <t xml:space="preserve">Household/
Groceries</t>
  </si>
  <si>
    <t xml:space="preserve">Other
Food</t>
  </si>
  <si>
    <t xml:space="preserve">Other
Spending</t>
  </si>
  <si>
    <t xml:space="preserve">Public 
Transport</t>
  </si>
  <si>
    <t xml:space="preserve">Taxis/
Travel</t>
  </si>
  <si>
    <t xml:space="preserve">Dining</t>
  </si>
  <si>
    <t xml:space="preserve">Alcohol</t>
  </si>
  <si>
    <t xml:space="preserve">Experiences</t>
  </si>
  <si>
    <t xml:space="preserve">Utilities</t>
  </si>
  <si>
    <t xml:space="preserve">Subscriptions</t>
  </si>
  <si>
    <t xml:space="preserve">Phone</t>
  </si>
  <si>
    <t xml:space="preserve">Rent</t>
  </si>
  <si>
    <t xml:space="preserve">Other Monthly
Payments</t>
  </si>
  <si>
    <t xml:space="preserve">Annual 
Payments</t>
  </si>
  <si>
    <t xml:space="preserve">TOTAL OUT</t>
  </si>
  <si>
    <t xml:space="preserve">TOTAL IN</t>
  </si>
  <si>
    <t xml:space="preserve">TOTAL NET</t>
  </si>
  <si>
    <t xml:space="preserve">PER DAY</t>
  </si>
  <si>
    <t xml:space="preserve">FORECAST</t>
  </si>
  <si>
    <t xml:space="preserve">RECURRING PAYMENTS</t>
  </si>
  <si>
    <t xml:space="preserve">Holidays</t>
  </si>
  <si>
    <t xml:space="preserve">Due</t>
  </si>
  <si>
    <t xml:space="preserve">TOTAL</t>
  </si>
  <si>
    <t xml:space="preserve">Travel</t>
  </si>
  <si>
    <t xml:space="preserve">Lodging</t>
  </si>
  <si>
    <t xml:space="preserve">Spending</t>
  </si>
  <si>
    <t xml:space="preserve">Annual</t>
  </si>
  <si>
    <t xml:space="preserve">Payment #1</t>
  </si>
  <si>
    <t xml:space="preserve">Monthly</t>
  </si>
  <si>
    <t xml:space="preserve">Hydro</t>
  </si>
  <si>
    <t xml:space="preserve">Internet</t>
  </si>
  <si>
    <t xml:space="preserve">Other Monthly</t>
  </si>
  <si>
    <t xml:space="preserve">Payment #2</t>
  </si>
  <si>
    <t xml:space="preserve">Payment #3</t>
  </si>
  <si>
    <t xml:space="preserve">Leap Year</t>
  </si>
  <si>
    <t xml:space="preserve">Archived</t>
  </si>
  <si>
    <t xml:space="preserve">YES</t>
  </si>
  <si>
    <t xml:space="preserve">NO</t>
  </si>
  <si>
    <t xml:space="preserve">SUBSCRIPTION TRACKER</t>
  </si>
  <si>
    <t xml:space="preserve">Notes:</t>
  </si>
  <si>
    <t xml:space="preserve">
- This is a place to put notes for each year's budget.
- Items in ‘RECURRING PAYMENTS’ and ‘SUBSCRIPTION TRACKER’ will auto populate on the given due date. 
- Switch ‘Archived’ to “YES” to remove ‘TO DATE’ and use totals. </t>
  </si>
  <si>
    <t xml:space="preserve">Subscription #1</t>
  </si>
  <si>
    <t xml:space="preserve">Subscription #2</t>
  </si>
  <si>
    <t xml:space="preserve">Subscription #3</t>
  </si>
  <si>
    <t xml:space="preserve">Subscription #4</t>
  </si>
  <si>
    <t xml:space="preserve">Subscription #5</t>
  </si>
  <si>
    <t xml:space="preserve">Subscription #6</t>
  </si>
  <si>
    <t xml:space="preserve">Holiday</t>
  </si>
  <si>
    <t xml:space="preserve">Notes</t>
  </si>
  <si>
    <r>
      <rPr>
        <sz val="10"/>
        <rFont val="Atkinson Hyperlegible"/>
        <family val="0"/>
      </rPr>
      <t xml:space="preserve">1</t>
    </r>
    <r>
      <rPr>
        <vertAlign val="superscript"/>
        <sz val="10"/>
        <rFont val="Atkinson Hyperlegible"/>
        <family val="0"/>
      </rPr>
      <t xml:space="preserve">st</t>
    </r>
  </si>
  <si>
    <t xml:space="preserve">Are you travelling?</t>
  </si>
  <si>
    <t xml:space="preserve">
- This is a place to put notes for each month's budget.
- Most figures in this sheet are randomly generated.
- Scroll to the right for holiday spending.</t>
  </si>
  <si>
    <r>
      <rPr>
        <sz val="10"/>
        <rFont val="Atkinson Hyperlegible"/>
        <family val="0"/>
      </rPr>
      <t xml:space="preserve">2</t>
    </r>
    <r>
      <rPr>
        <vertAlign val="superscript"/>
        <sz val="10"/>
        <rFont val="Atkinson Hyperlegible"/>
        <family val="0"/>
      </rPr>
      <t xml:space="preserve">nd</t>
    </r>
  </si>
  <si>
    <r>
      <rPr>
        <sz val="10"/>
        <rFont val="Atkinson Hyperlegible"/>
        <family val="0"/>
      </rPr>
      <t xml:space="preserve">3</t>
    </r>
    <r>
      <rPr>
        <vertAlign val="superscript"/>
        <sz val="10"/>
        <rFont val="Atkinson Hyperlegible"/>
        <family val="0"/>
      </rPr>
      <t xml:space="preserve">rd</t>
    </r>
  </si>
  <si>
    <r>
      <rPr>
        <sz val="10"/>
        <rFont val="Atkinson Hyperlegible"/>
        <family val="0"/>
      </rPr>
      <t xml:space="preserve">4</t>
    </r>
    <r>
      <rPr>
        <vertAlign val="superscript"/>
        <sz val="10"/>
        <rFont val="Atkinson Hyperlegible"/>
        <family val="0"/>
      </rPr>
      <t xml:space="preserve">th</t>
    </r>
  </si>
  <si>
    <r>
      <rPr>
        <sz val="10"/>
        <rFont val="Atkinson Hyperlegible"/>
        <family val="0"/>
      </rPr>
      <t xml:space="preserve">5</t>
    </r>
    <r>
      <rPr>
        <vertAlign val="superscript"/>
        <sz val="10"/>
        <rFont val="Atkinson Hyperlegible"/>
        <family val="0"/>
      </rPr>
      <t xml:space="preserve">th</t>
    </r>
  </si>
  <si>
    <r>
      <rPr>
        <sz val="10"/>
        <rFont val="Atkinson Hyperlegible"/>
        <family val="0"/>
      </rPr>
      <t xml:space="preserve">6</t>
    </r>
    <r>
      <rPr>
        <vertAlign val="superscript"/>
        <sz val="10"/>
        <rFont val="Atkinson Hyperlegible"/>
        <family val="0"/>
      </rPr>
      <t xml:space="preserve">th</t>
    </r>
  </si>
  <si>
    <t xml:space="preserve">
- This is a place to put notes for holiday spending.
- Toggle ‘Are you travelling?’ to ‘YES’ to see a daily total that uses the duration of your trip (assuming you spend money every day). ‘DAY’ (AB37) divides by the number of days in the current month, like other spending categories.</t>
  </si>
  <si>
    <r>
      <rPr>
        <sz val="10"/>
        <rFont val="Atkinson Hyperlegible"/>
        <family val="0"/>
      </rPr>
      <t xml:space="preserve">7</t>
    </r>
    <r>
      <rPr>
        <vertAlign val="superscript"/>
        <sz val="10"/>
        <rFont val="Atkinson Hyperlegible"/>
        <family val="0"/>
      </rPr>
      <t xml:space="preserve">th</t>
    </r>
  </si>
  <si>
    <r>
      <rPr>
        <sz val="10"/>
        <rFont val="Atkinson Hyperlegible"/>
        <family val="0"/>
      </rPr>
      <t xml:space="preserve">8</t>
    </r>
    <r>
      <rPr>
        <vertAlign val="superscript"/>
        <sz val="10"/>
        <rFont val="Atkinson Hyperlegible"/>
        <family val="0"/>
      </rPr>
      <t xml:space="preserve">th</t>
    </r>
  </si>
  <si>
    <r>
      <rPr>
        <sz val="10"/>
        <rFont val="Atkinson Hyperlegible"/>
        <family val="0"/>
      </rPr>
      <t xml:space="preserve">9</t>
    </r>
    <r>
      <rPr>
        <vertAlign val="superscript"/>
        <sz val="10"/>
        <rFont val="Atkinson Hyperlegible"/>
        <family val="0"/>
      </rPr>
      <t xml:space="preserve">th</t>
    </r>
  </si>
  <si>
    <r>
      <rPr>
        <sz val="10"/>
        <rFont val="Atkinson Hyperlegible"/>
        <family val="0"/>
      </rPr>
      <t xml:space="preserve">10</t>
    </r>
    <r>
      <rPr>
        <vertAlign val="superscript"/>
        <sz val="10"/>
        <rFont val="Atkinson Hyperlegible"/>
        <family val="0"/>
      </rPr>
      <t xml:space="preserve">th</t>
    </r>
  </si>
  <si>
    <r>
      <rPr>
        <sz val="10"/>
        <rFont val="Atkinson Hyperlegible"/>
        <family val="0"/>
      </rPr>
      <t xml:space="preserve">11</t>
    </r>
    <r>
      <rPr>
        <vertAlign val="superscript"/>
        <sz val="10"/>
        <rFont val="Atkinson Hyperlegible"/>
        <family val="0"/>
      </rPr>
      <t xml:space="preserve">th</t>
    </r>
  </si>
  <si>
    <r>
      <rPr>
        <sz val="10"/>
        <rFont val="Atkinson Hyperlegible"/>
        <family val="0"/>
      </rPr>
      <t xml:space="preserve">12</t>
    </r>
    <r>
      <rPr>
        <vertAlign val="superscript"/>
        <sz val="10"/>
        <rFont val="Atkinson Hyperlegible"/>
        <family val="0"/>
      </rPr>
      <t xml:space="preserve">th</t>
    </r>
  </si>
  <si>
    <r>
      <rPr>
        <sz val="10"/>
        <rFont val="Atkinson Hyperlegible"/>
        <family val="0"/>
      </rPr>
      <t xml:space="preserve">13</t>
    </r>
    <r>
      <rPr>
        <vertAlign val="superscript"/>
        <sz val="10"/>
        <rFont val="Atkinson Hyperlegible"/>
        <family val="0"/>
      </rPr>
      <t xml:space="preserve">th</t>
    </r>
  </si>
  <si>
    <r>
      <rPr>
        <sz val="10"/>
        <rFont val="Atkinson Hyperlegible"/>
        <family val="0"/>
      </rPr>
      <t xml:space="preserve">14</t>
    </r>
    <r>
      <rPr>
        <vertAlign val="superscript"/>
        <sz val="10"/>
        <rFont val="Atkinson Hyperlegible"/>
        <family val="0"/>
      </rPr>
      <t xml:space="preserve">th</t>
    </r>
  </si>
  <si>
    <r>
      <rPr>
        <sz val="10"/>
        <rFont val="Atkinson Hyperlegible"/>
        <family val="0"/>
      </rPr>
      <t xml:space="preserve">15</t>
    </r>
    <r>
      <rPr>
        <vertAlign val="superscript"/>
        <sz val="10"/>
        <rFont val="Atkinson Hyperlegible"/>
        <family val="0"/>
      </rPr>
      <t xml:space="preserve">th</t>
    </r>
  </si>
  <si>
    <r>
      <rPr>
        <sz val="10"/>
        <rFont val="Atkinson Hyperlegible"/>
        <family val="0"/>
      </rPr>
      <t xml:space="preserve">16</t>
    </r>
    <r>
      <rPr>
        <vertAlign val="superscript"/>
        <sz val="10"/>
        <rFont val="Atkinson Hyperlegible"/>
        <family val="0"/>
      </rPr>
      <t xml:space="preserve">th</t>
    </r>
  </si>
  <si>
    <r>
      <rPr>
        <sz val="10"/>
        <rFont val="Atkinson Hyperlegible"/>
        <family val="0"/>
      </rPr>
      <t xml:space="preserve">17</t>
    </r>
    <r>
      <rPr>
        <vertAlign val="superscript"/>
        <sz val="10"/>
        <rFont val="Atkinson Hyperlegible"/>
        <family val="0"/>
      </rPr>
      <t xml:space="preserve">th</t>
    </r>
  </si>
  <si>
    <r>
      <rPr>
        <sz val="10"/>
        <rFont val="Atkinson Hyperlegible"/>
        <family val="0"/>
      </rPr>
      <t xml:space="preserve">18</t>
    </r>
    <r>
      <rPr>
        <vertAlign val="superscript"/>
        <sz val="10"/>
        <rFont val="Atkinson Hyperlegible"/>
        <family val="0"/>
      </rPr>
      <t xml:space="preserve">th</t>
    </r>
  </si>
  <si>
    <r>
      <rPr>
        <sz val="10"/>
        <rFont val="Atkinson Hyperlegible"/>
        <family val="0"/>
      </rPr>
      <t xml:space="preserve">19</t>
    </r>
    <r>
      <rPr>
        <vertAlign val="superscript"/>
        <sz val="10"/>
        <rFont val="Atkinson Hyperlegible"/>
        <family val="0"/>
      </rPr>
      <t xml:space="preserve">th</t>
    </r>
  </si>
  <si>
    <r>
      <rPr>
        <sz val="10"/>
        <rFont val="Atkinson Hyperlegible"/>
        <family val="0"/>
      </rPr>
      <t xml:space="preserve">20</t>
    </r>
    <r>
      <rPr>
        <vertAlign val="superscript"/>
        <sz val="10"/>
        <rFont val="Atkinson Hyperlegible"/>
        <family val="0"/>
      </rPr>
      <t xml:space="preserve">th</t>
    </r>
  </si>
  <si>
    <r>
      <rPr>
        <sz val="10"/>
        <rFont val="Atkinson Hyperlegible"/>
        <family val="0"/>
      </rPr>
      <t xml:space="preserve">21</t>
    </r>
    <r>
      <rPr>
        <vertAlign val="superscript"/>
        <sz val="10"/>
        <rFont val="Atkinson Hyperlegible"/>
        <family val="0"/>
      </rPr>
      <t xml:space="preserve">st</t>
    </r>
  </si>
  <si>
    <r>
      <rPr>
        <sz val="10"/>
        <rFont val="Atkinson Hyperlegible"/>
        <family val="0"/>
      </rPr>
      <t xml:space="preserve">22</t>
    </r>
    <r>
      <rPr>
        <vertAlign val="superscript"/>
        <sz val="10"/>
        <rFont val="Atkinson Hyperlegible"/>
        <family val="0"/>
      </rPr>
      <t xml:space="preserve">nd</t>
    </r>
  </si>
  <si>
    <r>
      <rPr>
        <sz val="10"/>
        <rFont val="Atkinson Hyperlegible"/>
        <family val="0"/>
      </rPr>
      <t xml:space="preserve">23</t>
    </r>
    <r>
      <rPr>
        <vertAlign val="superscript"/>
        <sz val="10"/>
        <rFont val="Atkinson Hyperlegible"/>
        <family val="0"/>
      </rPr>
      <t xml:space="preserve">rd</t>
    </r>
  </si>
  <si>
    <r>
      <rPr>
        <sz val="10"/>
        <rFont val="Atkinson Hyperlegible"/>
        <family val="0"/>
      </rPr>
      <t xml:space="preserve">24</t>
    </r>
    <r>
      <rPr>
        <vertAlign val="superscript"/>
        <sz val="10"/>
        <rFont val="Atkinson Hyperlegible"/>
        <family val="0"/>
      </rPr>
      <t xml:space="preserve">th</t>
    </r>
  </si>
  <si>
    <r>
      <rPr>
        <sz val="10"/>
        <rFont val="Atkinson Hyperlegible"/>
        <family val="0"/>
      </rPr>
      <t xml:space="preserve">25</t>
    </r>
    <r>
      <rPr>
        <vertAlign val="superscript"/>
        <sz val="10"/>
        <rFont val="Atkinson Hyperlegible"/>
        <family val="0"/>
      </rPr>
      <t xml:space="preserve">th</t>
    </r>
  </si>
  <si>
    <r>
      <rPr>
        <sz val="10"/>
        <rFont val="Atkinson Hyperlegible"/>
        <family val="0"/>
      </rPr>
      <t xml:space="preserve">26</t>
    </r>
    <r>
      <rPr>
        <vertAlign val="superscript"/>
        <sz val="10"/>
        <rFont val="Atkinson Hyperlegible"/>
        <family val="0"/>
      </rPr>
      <t xml:space="preserve">th</t>
    </r>
  </si>
  <si>
    <r>
      <rPr>
        <sz val="10"/>
        <rFont val="Atkinson Hyperlegible"/>
        <family val="0"/>
      </rPr>
      <t xml:space="preserve">27</t>
    </r>
    <r>
      <rPr>
        <vertAlign val="superscript"/>
        <sz val="10"/>
        <rFont val="Atkinson Hyperlegible"/>
        <family val="0"/>
      </rPr>
      <t xml:space="preserve">th</t>
    </r>
  </si>
  <si>
    <r>
      <rPr>
        <sz val="10"/>
        <rFont val="Atkinson Hyperlegible"/>
        <family val="0"/>
      </rPr>
      <t xml:space="preserve">28</t>
    </r>
    <r>
      <rPr>
        <vertAlign val="superscript"/>
        <sz val="10"/>
        <rFont val="Atkinson Hyperlegible"/>
        <family val="0"/>
      </rPr>
      <t xml:space="preserve">th</t>
    </r>
  </si>
  <si>
    <r>
      <rPr>
        <sz val="10"/>
        <rFont val="Atkinson Hyperlegible"/>
        <family val="0"/>
      </rPr>
      <t xml:space="preserve">29</t>
    </r>
    <r>
      <rPr>
        <vertAlign val="superscript"/>
        <sz val="10"/>
        <rFont val="Atkinson Hyperlegible"/>
        <family val="0"/>
      </rPr>
      <t xml:space="preserve">th</t>
    </r>
  </si>
  <si>
    <r>
      <rPr>
        <sz val="10"/>
        <rFont val="Atkinson Hyperlegible"/>
        <family val="0"/>
      </rPr>
      <t xml:space="preserve">30</t>
    </r>
    <r>
      <rPr>
        <vertAlign val="superscript"/>
        <sz val="10"/>
        <rFont val="Atkinson Hyperlegible"/>
        <family val="0"/>
      </rPr>
      <t xml:space="preserve">th</t>
    </r>
  </si>
  <si>
    <r>
      <rPr>
        <sz val="10"/>
        <rFont val="Atkinson Hyperlegible"/>
        <family val="0"/>
      </rPr>
      <t xml:space="preserve">31</t>
    </r>
    <r>
      <rPr>
        <vertAlign val="superscript"/>
        <sz val="10"/>
        <rFont val="Atkinson Hyperlegible"/>
        <family val="0"/>
      </rPr>
      <t xml:space="preserve">st</t>
    </r>
  </si>
  <si>
    <t xml:space="preserve">Holiday
Spending</t>
  </si>
  <si>
    <t xml:space="preserve">% </t>
  </si>
  <si>
    <t xml:space="preserve">SUM</t>
  </si>
  <si>
    <t xml:space="preserve">DAY</t>
  </si>
  <si>
    <t xml:space="preserve">
- Change 'Budget.E16:17’ To ‘YES’ if it’s a leap year.
- Most figures in this sheet are randomly generated.
- Scroll to the right for holiday spending.</t>
  </si>
</sst>
</file>

<file path=xl/styles.xml><?xml version="1.0" encoding="utf-8"?>
<styleSheet xmlns="http://schemas.openxmlformats.org/spreadsheetml/2006/main">
  <numFmts count="6">
    <numFmt numFmtId="164" formatCode="General"/>
    <numFmt numFmtId="165" formatCode="[$$-1009]#,##0.00;[RED]\-[$$-1009]#,##0.00"/>
    <numFmt numFmtId="166" formatCode="\(0.0%\)"/>
    <numFmt numFmtId="167" formatCode="\([$$-1009]#,##0.00\);[RED]&quot;(-&quot;[$$-1009]#,##0.00\)"/>
    <numFmt numFmtId="168" formatCode="General"/>
    <numFmt numFmtId="169" formatCode="mmm\ d&quot; (&quot;ddd\)"/>
  </numFmts>
  <fonts count="22">
    <font>
      <sz val="10"/>
      <name val="Arial"/>
      <family val="2"/>
    </font>
    <font>
      <sz val="10"/>
      <name val="Arial"/>
      <family val="0"/>
    </font>
    <font>
      <sz val="10"/>
      <name val="Arial"/>
      <family val="0"/>
    </font>
    <font>
      <sz val="10"/>
      <name val="Arial"/>
      <family val="0"/>
    </font>
    <font>
      <sz val="10"/>
      <color rgb="FF00A933"/>
      <name val="Arial"/>
      <family val="2"/>
    </font>
    <font>
      <sz val="10"/>
      <name val="Atkinson Hyperlegible"/>
      <family val="0"/>
    </font>
    <font>
      <b val="true"/>
      <sz val="12"/>
      <name val="Atkinson Hyperlegible"/>
      <family val="0"/>
    </font>
    <font>
      <b val="true"/>
      <i val="true"/>
      <sz val="12"/>
      <name val="Atkinson Hyperlegible"/>
      <family val="0"/>
    </font>
    <font>
      <b val="true"/>
      <i val="true"/>
      <u val="single"/>
      <sz val="12"/>
      <name val="Atkinson Hyperlegible"/>
      <family val="0"/>
    </font>
    <font>
      <i val="true"/>
      <sz val="9"/>
      <name val="Atkinson Hyperlegible"/>
      <family val="0"/>
    </font>
    <font>
      <sz val="9"/>
      <name val="Atkinson Hyperlegible"/>
      <family val="0"/>
    </font>
    <font>
      <sz val="10"/>
      <color rgb="FF00A933"/>
      <name val="Atkinson Hyperlegible"/>
      <family val="0"/>
    </font>
    <font>
      <sz val="9"/>
      <color rgb="FF00A933"/>
      <name val="Atkinson Hyperlegible"/>
      <family val="0"/>
    </font>
    <font>
      <i val="true"/>
      <sz val="10"/>
      <name val="Atkinson Hyperlegible"/>
      <family val="0"/>
    </font>
    <font>
      <b val="true"/>
      <sz val="10"/>
      <name val="Atkinson Hyperlegible"/>
      <family val="0"/>
    </font>
    <font>
      <b val="true"/>
      <u val="single"/>
      <sz val="10"/>
      <name val="Atkinson Hyperlegible"/>
      <family val="0"/>
    </font>
    <font>
      <b val="true"/>
      <sz val="10"/>
      <color rgb="FF00A933"/>
      <name val="Atkinson Hyperlegible"/>
      <family val="0"/>
    </font>
    <font>
      <b val="true"/>
      <i val="true"/>
      <sz val="10"/>
      <name val="Atkinson Hyperlegible"/>
      <family val="0"/>
    </font>
    <font>
      <sz val="10"/>
      <color rgb="FFFFFFFF"/>
      <name val="Atkinson Hyperlegible"/>
      <family val="0"/>
    </font>
    <font>
      <b val="true"/>
      <sz val="10"/>
      <name val="Arial"/>
      <family val="2"/>
    </font>
    <font>
      <b val="true"/>
      <u val="single"/>
      <sz val="12"/>
      <name val="Atkinson Hyperlegible"/>
      <family val="0"/>
    </font>
    <font>
      <vertAlign val="superscript"/>
      <sz val="10"/>
      <name val="Atkinson Hyperlegible"/>
      <family val="0"/>
    </font>
  </fonts>
  <fills count="7">
    <fill>
      <patternFill patternType="none"/>
    </fill>
    <fill>
      <patternFill patternType="gray125"/>
    </fill>
    <fill>
      <patternFill patternType="solid">
        <fgColor rgb="FFDDDDDD"/>
        <bgColor rgb="FFCCCCCC"/>
      </patternFill>
    </fill>
    <fill>
      <patternFill patternType="solid">
        <fgColor rgb="FFEEEEEE"/>
        <bgColor rgb="FFFFFFFF"/>
      </patternFill>
    </fill>
    <fill>
      <patternFill patternType="solid">
        <fgColor rgb="FFFFFFFF"/>
        <bgColor rgb="FFFFFFCC"/>
      </patternFill>
    </fill>
    <fill>
      <patternFill patternType="solid">
        <fgColor rgb="FF999999"/>
        <bgColor rgb="FF808080"/>
      </patternFill>
    </fill>
    <fill>
      <patternFill patternType="solid">
        <fgColor rgb="FFCCCCCC"/>
        <bgColor rgb="FFDDDDDD"/>
      </patternFill>
    </fill>
  </fills>
  <borders count="43">
    <border diagonalUp="false" diagonalDown="false">
      <left/>
      <right/>
      <top/>
      <bottom/>
      <diagonal/>
    </border>
    <border diagonalUp="false" diagonalDown="false">
      <left/>
      <right style="dotted">
        <color rgb="FF808080"/>
      </right>
      <top/>
      <bottom style="dotted">
        <color rgb="FF808080"/>
      </bottom>
      <diagonal/>
    </border>
    <border diagonalUp="false" diagonalDown="false">
      <left style="thin"/>
      <right style="dotted">
        <color rgb="FF808080"/>
      </right>
      <top/>
      <bottom style="dotted">
        <color rgb="FF808080"/>
      </bottom>
      <diagonal/>
    </border>
    <border diagonalUp="false" diagonalDown="false">
      <left style="dotted">
        <color rgb="FF808080"/>
      </left>
      <right style="dotted">
        <color rgb="FF808080"/>
      </right>
      <top/>
      <bottom style="dotted">
        <color rgb="FF808080"/>
      </bottom>
      <diagonal/>
    </border>
    <border diagonalUp="false" diagonalDown="false">
      <left style="dotted">
        <color rgb="FF808080"/>
      </left>
      <right style="thin"/>
      <top/>
      <bottom style="dotted">
        <color rgb="FF808080"/>
      </bottom>
      <diagonal/>
    </border>
    <border diagonalUp="false" diagonalDown="false">
      <left style="thin"/>
      <right style="thin"/>
      <top/>
      <bottom style="dotted">
        <color rgb="FF808080"/>
      </bottom>
      <diagonal/>
    </border>
    <border diagonalUp="false" diagonalDown="false">
      <left style="thin"/>
      <right/>
      <top/>
      <bottom style="dotted">
        <color rgb="FF808080"/>
      </bottom>
      <diagonal/>
    </border>
    <border diagonalUp="false" diagonalDown="false">
      <left/>
      <right style="thin"/>
      <top/>
      <bottom style="dotted">
        <color rgb="FF808080"/>
      </bottom>
      <diagonal/>
    </border>
    <border diagonalUp="false" diagonalDown="false">
      <left/>
      <right/>
      <top/>
      <bottom style="dotted">
        <color rgb="FF808080"/>
      </bottom>
      <diagonal/>
    </border>
    <border diagonalUp="false" diagonalDown="false">
      <left/>
      <right style="dotted">
        <color rgb="FF808080"/>
      </right>
      <top style="dotted">
        <color rgb="FF808080"/>
      </top>
      <bottom style="dotted">
        <color rgb="FF808080"/>
      </bottom>
      <diagonal/>
    </border>
    <border diagonalUp="false" diagonalDown="false">
      <left style="thin"/>
      <right style="dotted">
        <color rgb="FF808080"/>
      </right>
      <top style="dotted">
        <color rgb="FF808080"/>
      </top>
      <bottom style="dotted">
        <color rgb="FF808080"/>
      </bottom>
      <diagonal/>
    </border>
    <border diagonalUp="false" diagonalDown="false">
      <left style="dotted">
        <color rgb="FF808080"/>
      </left>
      <right style="dotted">
        <color rgb="FF808080"/>
      </right>
      <top style="dotted">
        <color rgb="FF808080"/>
      </top>
      <bottom style="dotted">
        <color rgb="FF808080"/>
      </bottom>
      <diagonal/>
    </border>
    <border diagonalUp="false" diagonalDown="false">
      <left style="dotted">
        <color rgb="FF808080"/>
      </left>
      <right style="thin"/>
      <top style="dotted">
        <color rgb="FF808080"/>
      </top>
      <bottom style="dotted">
        <color rgb="FF808080"/>
      </bottom>
      <diagonal/>
    </border>
    <border diagonalUp="false" diagonalDown="false">
      <left style="thin"/>
      <right style="thin"/>
      <top style="dotted">
        <color rgb="FF808080"/>
      </top>
      <bottom style="dotted">
        <color rgb="FF808080"/>
      </bottom>
      <diagonal/>
    </border>
    <border diagonalUp="false" diagonalDown="false">
      <left style="thin"/>
      <right/>
      <top style="dotted">
        <color rgb="FF808080"/>
      </top>
      <bottom style="dotted">
        <color rgb="FF808080"/>
      </bottom>
      <diagonal/>
    </border>
    <border diagonalUp="false" diagonalDown="false">
      <left/>
      <right style="thin"/>
      <top style="dotted">
        <color rgb="FF808080"/>
      </top>
      <bottom style="dotted">
        <color rgb="FF808080"/>
      </bottom>
      <diagonal/>
    </border>
    <border diagonalUp="false" diagonalDown="false">
      <left/>
      <right/>
      <top style="dotted">
        <color rgb="FF808080"/>
      </top>
      <bottom style="dotted">
        <color rgb="FF808080"/>
      </bottom>
      <diagonal/>
    </border>
    <border diagonalUp="false" diagonalDown="false">
      <left/>
      <right/>
      <top style="dotted">
        <color rgb="FF808080"/>
      </top>
      <bottom/>
      <diagonal/>
    </border>
    <border diagonalUp="false" diagonalDown="false">
      <left/>
      <right style="dotted">
        <color rgb="FF808080"/>
      </right>
      <top style="dotted">
        <color rgb="FF808080"/>
      </top>
      <bottom/>
      <diagonal/>
    </border>
    <border diagonalUp="false" diagonalDown="false">
      <left style="thin"/>
      <right style="dotted">
        <color rgb="FF808080"/>
      </right>
      <top style="dotted">
        <color rgb="FF808080"/>
      </top>
      <bottom/>
      <diagonal/>
    </border>
    <border diagonalUp="false" diagonalDown="false">
      <left style="dotted">
        <color rgb="FF808080"/>
      </left>
      <right style="dotted">
        <color rgb="FF808080"/>
      </right>
      <top style="dotted">
        <color rgb="FF808080"/>
      </top>
      <bottom/>
      <diagonal/>
    </border>
    <border diagonalUp="false" diagonalDown="false">
      <left style="dotted">
        <color rgb="FF808080"/>
      </left>
      <right style="thin"/>
      <top style="dotted">
        <color rgb="FF808080"/>
      </top>
      <bottom/>
      <diagonal/>
    </border>
    <border diagonalUp="false" diagonalDown="false">
      <left style="thin"/>
      <right style="thin"/>
      <top style="dotted">
        <color rgb="FF808080"/>
      </top>
      <bottom/>
      <diagonal/>
    </border>
    <border diagonalUp="false" diagonalDown="false">
      <left style="thin"/>
      <right/>
      <top style="dotted">
        <color rgb="FF808080"/>
      </top>
      <bottom/>
      <diagonal/>
    </border>
    <border diagonalUp="false" diagonalDown="false">
      <left/>
      <right style="thin"/>
      <top style="dotted">
        <color rgb="FF808080"/>
      </top>
      <bottom/>
      <diagonal/>
    </border>
    <border diagonalUp="false" diagonalDown="false">
      <left style="dotted">
        <color rgb="FF808080"/>
      </left>
      <right/>
      <top style="dotted">
        <color rgb="FF808080"/>
      </top>
      <bottom/>
      <diagonal/>
    </border>
    <border diagonalUp="false" diagonalDown="false">
      <left style="thin"/>
      <right/>
      <top/>
      <bottom/>
      <diagonal/>
    </border>
    <border diagonalUp="false" diagonalDown="false">
      <left/>
      <right style="thin"/>
      <top/>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style="thin"/>
      <right/>
      <top style="dotted">
        <color rgb="FF808080"/>
      </top>
      <bottom style="thin"/>
      <diagonal/>
    </border>
    <border diagonalUp="false" diagonalDown="false">
      <left/>
      <right/>
      <top style="dotted">
        <color rgb="FF808080"/>
      </top>
      <bottom style="thin"/>
      <diagonal/>
    </border>
    <border diagonalUp="false" diagonalDown="false">
      <left/>
      <right style="thin"/>
      <top style="dotted">
        <color rgb="FF808080"/>
      </top>
      <bottom style="thin"/>
      <diagonal/>
    </border>
    <border diagonalUp="false" diagonalDown="false">
      <left style="dotted">
        <color rgb="FF808080"/>
      </left>
      <right/>
      <top/>
      <bottom style="dotted">
        <color rgb="FF808080"/>
      </bottom>
      <diagonal/>
    </border>
    <border diagonalUp="false" diagonalDown="false">
      <left style="dotted">
        <color rgb="FF808080"/>
      </left>
      <right/>
      <top style="dotted">
        <color rgb="FF808080"/>
      </top>
      <bottom style="dotted">
        <color rgb="FF808080"/>
      </bottom>
      <diagonal/>
    </border>
    <border diagonalUp="false" diagonalDown="false">
      <left style="thin"/>
      <right style="dotted">
        <color rgb="FF808080"/>
      </right>
      <top/>
      <bottom/>
      <diagonal/>
    </border>
    <border diagonalUp="false" diagonalDown="false">
      <left style="dotted">
        <color rgb="FF808080"/>
      </left>
      <right style="dotted">
        <color rgb="FF808080"/>
      </right>
      <top/>
      <bottom/>
      <diagonal/>
    </border>
    <border diagonalUp="false" diagonalDown="false">
      <left style="dotted">
        <color rgb="FF808080"/>
      </left>
      <right style="thin"/>
      <top/>
      <bottom/>
      <diagonal/>
    </border>
    <border diagonalUp="false" diagonalDown="false">
      <left/>
      <right style="dotted">
        <color rgb="FF808080"/>
      </right>
      <top/>
      <bottom/>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style="dotted">
        <color rgb="FF808080"/>
      </left>
      <right/>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2" borderId="0" applyFont="false" applyBorder="false" applyAlignment="false" applyProtection="false"/>
    <xf numFmtId="164" fontId="0" fillId="3" borderId="0" applyFont="false" applyBorder="false" applyAlignment="false" applyProtection="false"/>
    <xf numFmtId="164" fontId="4" fillId="0" borderId="0" applyFont="true" applyBorder="false" applyAlignment="false" applyProtection="false"/>
  </cellStyleXfs>
  <cellXfs count="19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7" fillId="4" borderId="0" xfId="0" applyFont="true" applyBorder="true" applyAlignment="true" applyProtection="false">
      <alignment horizontal="center" vertical="top" textRotation="0" wrapText="false" indent="0" shrinkToFit="false"/>
      <protection locked="true" hidden="false"/>
    </xf>
    <xf numFmtId="164" fontId="8" fillId="4" borderId="0" xfId="0" applyFont="true" applyBorder="true" applyAlignment="true" applyProtection="false">
      <alignment horizontal="center"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9" fillId="0" borderId="0" xfId="0" applyFont="true" applyBorder="false" applyAlignment="true" applyProtection="false">
      <alignment horizontal="center" vertical="top" textRotation="0" wrapText="false" indent="0" shrinkToFit="false"/>
      <protection locked="true" hidden="false"/>
    </xf>
    <xf numFmtId="164" fontId="9" fillId="0" borderId="0" xfId="0" applyFont="true" applyBorder="fals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bottom" textRotation="0" wrapText="false" indent="0" shrinkToFit="false"/>
      <protection locked="true" hidden="false"/>
    </xf>
    <xf numFmtId="165" fontId="5" fillId="0" borderId="2" xfId="0" applyFont="true" applyBorder="true" applyAlignment="true" applyProtection="false">
      <alignment horizontal="center" vertical="bottom" textRotation="0" wrapText="false" indent="0" shrinkToFit="false"/>
      <protection locked="true" hidden="false"/>
    </xf>
    <xf numFmtId="165" fontId="5" fillId="0" borderId="3" xfId="0" applyFont="true" applyBorder="true" applyAlignment="true" applyProtection="false">
      <alignment horizontal="center" vertical="bottom" textRotation="0" wrapText="false" indent="0" shrinkToFit="false"/>
      <protection locked="true" hidden="false"/>
    </xf>
    <xf numFmtId="165" fontId="5" fillId="0" borderId="4" xfId="0" applyFont="true" applyBorder="true" applyAlignment="true" applyProtection="false">
      <alignment horizontal="center" vertical="bottom" textRotation="0" wrapText="false" indent="0" shrinkToFit="false"/>
      <protection locked="true" hidden="false"/>
    </xf>
    <xf numFmtId="165" fontId="5" fillId="0" borderId="5" xfId="0" applyFont="true" applyBorder="true" applyAlignment="true" applyProtection="false">
      <alignment horizontal="center" vertical="bottom" textRotation="0" wrapText="false" indent="0" shrinkToFit="false"/>
      <protection locked="true" hidden="false"/>
    </xf>
    <xf numFmtId="165" fontId="5" fillId="0" borderId="0" xfId="0" applyFont="true" applyBorder="true" applyAlignment="true" applyProtection="false">
      <alignment horizontal="center" vertical="bottom" textRotation="0" wrapText="false" indent="0" shrinkToFit="false"/>
      <protection locked="true" hidden="false"/>
    </xf>
    <xf numFmtId="165" fontId="5" fillId="0" borderId="6" xfId="0" applyFont="true" applyBorder="true" applyAlignment="true" applyProtection="false">
      <alignment horizontal="right" vertical="bottom" textRotation="0" wrapText="false" indent="0" shrinkToFit="false"/>
      <protection locked="true" hidden="false"/>
    </xf>
    <xf numFmtId="166" fontId="10" fillId="0" borderId="7" xfId="0" applyFont="true" applyBorder="true" applyAlignment="true" applyProtection="false">
      <alignment horizontal="left" vertical="bottom" textRotation="0" wrapText="false" indent="0" shrinkToFit="false"/>
      <protection locked="true" hidden="false"/>
    </xf>
    <xf numFmtId="165" fontId="11" fillId="0" borderId="3" xfId="0" applyFont="true" applyBorder="true" applyAlignment="true" applyProtection="false">
      <alignment horizontal="center" vertical="bottom" textRotation="0" wrapText="false" indent="0" shrinkToFit="false"/>
      <protection locked="true" hidden="false"/>
    </xf>
    <xf numFmtId="165" fontId="11" fillId="0" borderId="6" xfId="0" applyFont="true" applyBorder="true" applyAlignment="true" applyProtection="false">
      <alignment horizontal="right" vertical="bottom" textRotation="0" wrapText="false" indent="0" shrinkToFit="false"/>
      <protection locked="true" hidden="false"/>
    </xf>
    <xf numFmtId="167" fontId="12" fillId="0" borderId="7" xfId="0" applyFont="true" applyBorder="true" applyAlignment="true" applyProtection="false">
      <alignment horizontal="left" vertical="bottom" textRotation="0" wrapText="false" indent="0" shrinkToFit="false"/>
      <protection locked="true" hidden="false"/>
    </xf>
    <xf numFmtId="164" fontId="5" fillId="0" borderId="8"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5" fillId="0" borderId="9" xfId="0" applyFont="true" applyBorder="true" applyAlignment="true" applyProtection="false">
      <alignment horizontal="center" vertical="bottom" textRotation="0" wrapText="false" indent="0" shrinkToFit="false"/>
      <protection locked="true" hidden="false"/>
    </xf>
    <xf numFmtId="165" fontId="5" fillId="0" borderId="10" xfId="0" applyFont="true" applyBorder="true" applyAlignment="true" applyProtection="false">
      <alignment horizontal="center" vertical="bottom" textRotation="0" wrapText="false" indent="0" shrinkToFit="false"/>
      <protection locked="true" hidden="false"/>
    </xf>
    <xf numFmtId="165" fontId="5" fillId="0" borderId="11" xfId="0" applyFont="true" applyBorder="true" applyAlignment="true" applyProtection="false">
      <alignment horizontal="center" vertical="bottom" textRotation="0" wrapText="false" indent="0" shrinkToFit="false"/>
      <protection locked="true" hidden="false"/>
    </xf>
    <xf numFmtId="165" fontId="5" fillId="0" borderId="12" xfId="0" applyFont="true" applyBorder="true" applyAlignment="true" applyProtection="false">
      <alignment horizontal="center" vertical="bottom" textRotation="0" wrapText="false" indent="0" shrinkToFit="false"/>
      <protection locked="true" hidden="false"/>
    </xf>
    <xf numFmtId="165" fontId="5" fillId="0" borderId="13" xfId="0" applyFont="true" applyBorder="true" applyAlignment="true" applyProtection="false">
      <alignment horizontal="center" vertical="bottom" textRotation="0" wrapText="false" indent="0" shrinkToFit="false"/>
      <protection locked="true" hidden="false"/>
    </xf>
    <xf numFmtId="165" fontId="5" fillId="0" borderId="14" xfId="0" applyFont="true" applyBorder="true" applyAlignment="true" applyProtection="false">
      <alignment horizontal="right" vertical="bottom" textRotation="0" wrapText="false" indent="0" shrinkToFit="false"/>
      <protection locked="true" hidden="false"/>
    </xf>
    <xf numFmtId="165" fontId="11" fillId="0" borderId="11" xfId="0" applyFont="true" applyBorder="true" applyAlignment="true" applyProtection="false">
      <alignment horizontal="center" vertical="bottom" textRotation="0" wrapText="false" indent="0" shrinkToFit="false"/>
      <protection locked="true" hidden="false"/>
    </xf>
    <xf numFmtId="165" fontId="11" fillId="0" borderId="14" xfId="0" applyFont="true" applyBorder="true" applyAlignment="true" applyProtection="false">
      <alignment horizontal="right" vertical="bottom" textRotation="0" wrapText="false" indent="0" shrinkToFit="false"/>
      <protection locked="true" hidden="false"/>
    </xf>
    <xf numFmtId="167" fontId="12" fillId="0" borderId="15" xfId="0" applyFont="true" applyBorder="true" applyAlignment="true" applyProtection="false">
      <alignment horizontal="left" vertical="bottom" textRotation="0" wrapText="false" indent="0" shrinkToFit="false"/>
      <protection locked="true" hidden="false"/>
    </xf>
    <xf numFmtId="164" fontId="5" fillId="0" borderId="16" xfId="0" applyFont="true" applyBorder="true" applyAlignment="true" applyProtection="false">
      <alignment horizontal="center" vertical="bottom" textRotation="0" wrapText="false" indent="0" shrinkToFit="false"/>
      <protection locked="true" hidden="false"/>
    </xf>
    <xf numFmtId="164" fontId="5" fillId="0" borderId="17" xfId="0" applyFont="true" applyBorder="true" applyAlignment="true" applyProtection="false">
      <alignment horizontal="center" vertical="bottom" textRotation="0" wrapText="false" indent="0" shrinkToFit="false"/>
      <protection locked="true" hidden="false"/>
    </xf>
    <xf numFmtId="164" fontId="5" fillId="0" borderId="18" xfId="0" applyFont="true" applyBorder="true" applyAlignment="true" applyProtection="false">
      <alignment horizontal="center" vertical="bottom" textRotation="0" wrapText="false" indent="0" shrinkToFit="false"/>
      <protection locked="true" hidden="false"/>
    </xf>
    <xf numFmtId="165" fontId="5" fillId="0" borderId="19" xfId="0" applyFont="true" applyBorder="true" applyAlignment="true" applyProtection="false">
      <alignment horizontal="center" vertical="bottom" textRotation="0" wrapText="false" indent="0" shrinkToFit="false"/>
      <protection locked="true" hidden="false"/>
    </xf>
    <xf numFmtId="165" fontId="5" fillId="0" borderId="20" xfId="0" applyFont="true" applyBorder="true" applyAlignment="true" applyProtection="false">
      <alignment horizontal="center" vertical="bottom" textRotation="0" wrapText="false" indent="0" shrinkToFit="false"/>
      <protection locked="true" hidden="false"/>
    </xf>
    <xf numFmtId="165" fontId="5" fillId="0" borderId="21" xfId="0" applyFont="true" applyBorder="true" applyAlignment="true" applyProtection="false">
      <alignment horizontal="center" vertical="bottom" textRotation="0" wrapText="false" indent="0" shrinkToFit="false"/>
      <protection locked="true" hidden="false"/>
    </xf>
    <xf numFmtId="165" fontId="5" fillId="0" borderId="22" xfId="0" applyFont="true" applyBorder="true" applyAlignment="true" applyProtection="false">
      <alignment horizontal="center" vertical="bottom" textRotation="0" wrapText="false" indent="0" shrinkToFit="false"/>
      <protection locked="true" hidden="false"/>
    </xf>
    <xf numFmtId="165" fontId="5" fillId="0" borderId="23" xfId="0" applyFont="true" applyBorder="true" applyAlignment="true" applyProtection="false">
      <alignment horizontal="right" vertical="bottom" textRotation="0" wrapText="false" indent="0" shrinkToFit="false"/>
      <protection locked="true" hidden="false"/>
    </xf>
    <xf numFmtId="166" fontId="10" fillId="0" borderId="24" xfId="0" applyFont="true" applyBorder="true" applyAlignment="true" applyProtection="false">
      <alignment horizontal="left" vertical="bottom" textRotation="0" wrapText="false" indent="0" shrinkToFit="false"/>
      <protection locked="true" hidden="false"/>
    </xf>
    <xf numFmtId="167" fontId="10" fillId="0" borderId="24" xfId="0" applyFont="true" applyBorder="true" applyAlignment="true" applyProtection="false">
      <alignment horizontal="left" vertical="bottom" textRotation="0" wrapText="false" indent="0" shrinkToFit="false"/>
      <protection locked="true" hidden="false"/>
    </xf>
    <xf numFmtId="164" fontId="5" fillId="0" borderId="25" xfId="0" applyFont="true" applyBorder="true" applyAlignment="true" applyProtection="false">
      <alignment horizontal="left" vertical="bottom" textRotation="0" wrapText="false" indent="0" shrinkToFit="false"/>
      <protection locked="true" hidden="false"/>
    </xf>
    <xf numFmtId="164" fontId="5" fillId="0" borderId="0" xfId="0" applyFont="true" applyBorder="false" applyAlignment="true" applyProtection="false">
      <alignment horizontal="general" vertical="top" textRotation="0" wrapText="false" indent="0" shrinkToFit="false"/>
      <protection locked="true" hidden="false"/>
    </xf>
    <xf numFmtId="165" fontId="13" fillId="4" borderId="26" xfId="0" applyFont="true" applyBorder="true" applyAlignment="true" applyProtection="false">
      <alignment horizontal="center" vertical="top" textRotation="0" wrapText="false" indent="0" shrinkToFit="false"/>
      <protection locked="true" hidden="false"/>
    </xf>
    <xf numFmtId="164" fontId="13" fillId="0" borderId="0" xfId="0" applyFont="true" applyBorder="true" applyAlignment="true" applyProtection="false">
      <alignment horizontal="center" vertical="top" textRotation="0" wrapText="false" indent="0" shrinkToFit="false"/>
      <protection locked="true" hidden="false"/>
    </xf>
    <xf numFmtId="164" fontId="13" fillId="0" borderId="27" xfId="0" applyFont="true" applyBorder="true" applyAlignment="true" applyProtection="false">
      <alignment horizontal="center" vertical="top" textRotation="0" wrapText="false" indent="0" shrinkToFit="false"/>
      <protection locked="true" hidden="false"/>
    </xf>
    <xf numFmtId="164" fontId="13" fillId="0" borderId="26" xfId="0" applyFont="true" applyBorder="true" applyAlignment="true" applyProtection="false">
      <alignment horizontal="center" vertical="top" textRotation="0" wrapText="false" indent="0" shrinkToFit="false"/>
      <protection locked="true" hidden="false"/>
    </xf>
    <xf numFmtId="164" fontId="13" fillId="0" borderId="28" xfId="0" applyFont="true" applyBorder="true" applyAlignment="true" applyProtection="false">
      <alignment horizontal="center" vertical="top" textRotation="0" wrapText="false" indent="0" shrinkToFit="false"/>
      <protection locked="true" hidden="false"/>
    </xf>
    <xf numFmtId="165" fontId="5" fillId="0" borderId="0" xfId="0" applyFont="true" applyBorder="false" applyAlignment="true" applyProtection="false">
      <alignment horizontal="center" vertical="top" textRotation="0" wrapText="false" indent="0" shrinkToFit="false"/>
      <protection locked="true" hidden="false"/>
    </xf>
    <xf numFmtId="165" fontId="14" fillId="5" borderId="29" xfId="0" applyFont="true" applyBorder="true" applyAlignment="true" applyProtection="false">
      <alignment horizontal="center" vertical="center" textRotation="0" wrapText="false" indent="0" shrinkToFit="false"/>
      <protection locked="true" hidden="false"/>
    </xf>
    <xf numFmtId="165" fontId="14" fillId="5" borderId="3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left" vertical="top" textRotation="0" wrapText="false" indent="0" shrinkToFit="false"/>
      <protection locked="true" hidden="false"/>
    </xf>
    <xf numFmtId="166" fontId="10" fillId="0" borderId="0" xfId="0" applyFont="true" applyBorder="false" applyAlignment="true" applyProtection="false">
      <alignment horizontal="center" vertical="top" textRotation="0" wrapText="false" indent="0" shrinkToFit="false"/>
      <protection locked="true" hidden="false"/>
    </xf>
    <xf numFmtId="164" fontId="15" fillId="0" borderId="0" xfId="0" applyFont="true" applyBorder="false" applyAlignment="true" applyProtection="false">
      <alignment horizontal="left" vertical="top" textRotation="0" wrapText="false" indent="0" shrinkToFit="false"/>
      <protection locked="true" hidden="false"/>
    </xf>
    <xf numFmtId="164" fontId="15" fillId="0" borderId="0" xfId="0" applyFont="true" applyBorder="false" applyAlignment="true" applyProtection="false">
      <alignment horizontal="center" vertical="top" textRotation="0" wrapText="false" indent="0" shrinkToFit="false"/>
      <protection locked="true" hidden="false"/>
    </xf>
    <xf numFmtId="168" fontId="15" fillId="0" borderId="0" xfId="0" applyFont="true" applyBorder="false" applyAlignment="true" applyProtection="false">
      <alignment horizontal="center" vertical="bottom" textRotation="0" wrapText="false" indent="0" shrinkToFit="false"/>
      <protection locked="true" hidden="false"/>
    </xf>
    <xf numFmtId="165" fontId="5" fillId="0" borderId="0" xfId="0" applyFont="true" applyBorder="false" applyAlignment="true" applyProtection="false">
      <alignment horizontal="center" vertical="bottom" textRotation="0" wrapText="false" indent="0" shrinkToFit="false"/>
      <protection locked="true" hidden="false"/>
    </xf>
    <xf numFmtId="165" fontId="14" fillId="0" borderId="6" xfId="0" applyFont="true" applyBorder="true" applyAlignment="true" applyProtection="false">
      <alignment horizontal="center" vertical="bottom" textRotation="0" wrapText="false" indent="0" shrinkToFit="false"/>
      <protection locked="true" hidden="false"/>
    </xf>
    <xf numFmtId="165" fontId="16" fillId="0" borderId="8" xfId="0" applyFont="true" applyBorder="true" applyAlignment="true" applyProtection="false">
      <alignment horizontal="center" vertical="bottom" textRotation="0" wrapText="false" indent="0" shrinkToFit="false"/>
      <protection locked="true" hidden="false"/>
    </xf>
    <xf numFmtId="165" fontId="16" fillId="0" borderId="7" xfId="0" applyFont="true" applyBorder="true" applyAlignment="true" applyProtection="false">
      <alignment horizontal="center" vertical="bottom" textRotation="0" wrapText="false" indent="0" shrinkToFit="false"/>
      <protection locked="true" hidden="false"/>
    </xf>
    <xf numFmtId="168" fontId="15" fillId="0" borderId="0" xfId="0" applyFont="true" applyBorder="true" applyAlignment="true" applyProtection="false">
      <alignment horizontal="left" vertical="bottom" textRotation="0" wrapText="false" indent="0" shrinkToFit="false"/>
      <protection locked="true" hidden="false"/>
    </xf>
    <xf numFmtId="165" fontId="14" fillId="0" borderId="14" xfId="0" applyFont="true" applyBorder="true" applyAlignment="true" applyProtection="false">
      <alignment horizontal="center" vertical="bottom" textRotation="0" wrapText="false" indent="0" shrinkToFit="false"/>
      <protection locked="true" hidden="false"/>
    </xf>
    <xf numFmtId="165" fontId="16" fillId="0" borderId="16" xfId="0" applyFont="true" applyBorder="true" applyAlignment="true" applyProtection="false">
      <alignment horizontal="center" vertical="bottom" textRotation="0" wrapText="false" indent="0" shrinkToFit="false"/>
      <protection locked="true" hidden="false"/>
    </xf>
    <xf numFmtId="165" fontId="16" fillId="0" borderId="15" xfId="0" applyFont="true" applyBorder="true" applyAlignment="true" applyProtection="false">
      <alignment horizontal="center" vertical="bottom" textRotation="0" wrapText="false" indent="0" shrinkToFit="false"/>
      <protection locked="true" hidden="false"/>
    </xf>
    <xf numFmtId="165" fontId="14" fillId="0" borderId="16" xfId="0" applyFont="true" applyBorder="true" applyAlignment="true" applyProtection="false">
      <alignment horizontal="center" vertical="bottom" textRotation="0" wrapText="false" indent="0" shrinkToFit="false"/>
      <protection locked="true" hidden="false"/>
    </xf>
    <xf numFmtId="165" fontId="14" fillId="0" borderId="31" xfId="0" applyFont="true" applyBorder="true" applyAlignment="true" applyProtection="false">
      <alignment horizontal="center" vertical="bottom" textRotation="0" wrapText="false" indent="0" shrinkToFit="false"/>
      <protection locked="true" hidden="false"/>
    </xf>
    <xf numFmtId="165" fontId="16" fillId="0" borderId="32" xfId="0" applyFont="true" applyBorder="true" applyAlignment="true" applyProtection="false">
      <alignment horizontal="center" vertical="bottom" textRotation="0" wrapText="false" indent="0" shrinkToFit="false"/>
      <protection locked="true" hidden="false"/>
    </xf>
    <xf numFmtId="165" fontId="16" fillId="0" borderId="33" xfId="0" applyFont="true" applyBorder="true" applyAlignment="true" applyProtection="false">
      <alignment horizontal="center" vertical="bottom" textRotation="0" wrapText="false" indent="0" shrinkToFit="false"/>
      <protection locked="true" hidden="false"/>
    </xf>
    <xf numFmtId="166" fontId="10" fillId="0" borderId="0" xfId="0" applyFont="true" applyBorder="false" applyAlignment="true" applyProtection="false">
      <alignment horizontal="center" vertical="bottom" textRotation="0" wrapText="false" indent="0" shrinkToFit="false"/>
      <protection locked="true" hidden="false"/>
    </xf>
    <xf numFmtId="165" fontId="5"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center" vertical="top"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true" applyAlignment="true" applyProtection="false">
      <alignment horizontal="left" vertical="bottom" textRotation="0" wrapText="false" indent="0" shrinkToFit="false"/>
      <protection locked="true" hidden="false"/>
    </xf>
    <xf numFmtId="164" fontId="14"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5" fillId="0" borderId="26" xfId="0" applyFont="true" applyBorder="true" applyAlignment="true" applyProtection="false">
      <alignment horizontal="center" vertical="bottom" textRotation="0" wrapText="false" indent="0" shrinkToFit="false"/>
      <protection locked="true" hidden="false"/>
    </xf>
    <xf numFmtId="164" fontId="15" fillId="0" borderId="28" xfId="0" applyFont="true" applyBorder="true" applyAlignment="true" applyProtection="false">
      <alignment horizontal="center"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165" fontId="13" fillId="0" borderId="0" xfId="0" applyFont="true" applyBorder="true" applyAlignment="true" applyProtection="false">
      <alignment horizontal="center" vertical="bottom" textRotation="0" wrapText="false" indent="0" shrinkToFit="false"/>
      <protection locked="true" hidden="false"/>
    </xf>
    <xf numFmtId="164" fontId="5" fillId="0" borderId="26"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1" shrinkToFit="false"/>
      <protection locked="true" hidden="false"/>
    </xf>
    <xf numFmtId="166" fontId="10" fillId="0" borderId="26" xfId="0" applyFont="true" applyBorder="true" applyAlignment="true" applyProtection="false">
      <alignment horizontal="center" vertical="top" textRotation="0" wrapText="false" indent="0" shrinkToFit="false"/>
      <protection locked="true" hidden="false"/>
    </xf>
    <xf numFmtId="166" fontId="10" fillId="0" borderId="0" xfId="0" applyFont="true" applyBorder="true" applyAlignment="true" applyProtection="false">
      <alignment horizontal="center" vertical="top" textRotation="0" wrapText="false" indent="0" shrinkToFit="false"/>
      <protection locked="true" hidden="false"/>
    </xf>
    <xf numFmtId="164" fontId="5" fillId="0" borderId="28" xfId="0" applyFont="true" applyBorder="true" applyAlignment="false" applyProtection="false">
      <alignment horizontal="general" vertical="bottom" textRotation="0" wrapText="false" indent="0" shrinkToFit="false"/>
      <protection locked="true" hidden="false"/>
    </xf>
    <xf numFmtId="164" fontId="13" fillId="0" borderId="3" xfId="0" applyFont="true" applyBorder="true" applyAlignment="true" applyProtection="false">
      <alignment horizontal="center" vertical="bottom" textRotation="0" wrapText="false" indent="0" shrinkToFit="false"/>
      <protection locked="true" hidden="false"/>
    </xf>
    <xf numFmtId="165" fontId="5" fillId="0" borderId="8" xfId="0" applyFont="true" applyBorder="true" applyAlignment="true" applyProtection="false">
      <alignment horizontal="center" vertical="bottom" textRotation="0" wrapText="false" indent="0" shrinkToFit="false"/>
      <protection locked="true" hidden="false"/>
    </xf>
    <xf numFmtId="165" fontId="5" fillId="0" borderId="6" xfId="0" applyFont="true" applyBorder="true" applyAlignment="true" applyProtection="false">
      <alignment horizontal="center" vertical="bottom" textRotation="0" wrapText="false" indent="0" shrinkToFit="false"/>
      <protection locked="true" hidden="false"/>
    </xf>
    <xf numFmtId="164" fontId="5" fillId="0" borderId="34" xfId="0" applyFont="true" applyBorder="true" applyAlignment="true" applyProtection="false">
      <alignment horizontal="center" vertical="bottom" textRotation="0" wrapText="false" indent="0" shrinkToFit="false"/>
      <protection locked="true" hidden="false"/>
    </xf>
    <xf numFmtId="164" fontId="5" fillId="0" borderId="17" xfId="0" applyFont="true" applyBorder="true" applyAlignment="true" applyProtection="false">
      <alignment horizontal="left" vertical="bottom" textRotation="0" wrapText="false" indent="0" shrinkToFit="false"/>
      <protection locked="true" hidden="false"/>
    </xf>
    <xf numFmtId="164" fontId="13" fillId="0" borderId="20" xfId="0" applyFont="true" applyBorder="true" applyAlignment="true" applyProtection="false">
      <alignment horizontal="center" vertical="bottom" textRotation="0" wrapText="false" indent="0" shrinkToFit="false"/>
      <protection locked="true" hidden="false"/>
    </xf>
    <xf numFmtId="165" fontId="5" fillId="0" borderId="17" xfId="0" applyFont="true" applyBorder="true" applyAlignment="true" applyProtection="false">
      <alignment horizontal="center" vertical="bottom" textRotation="0" wrapText="false" indent="0" shrinkToFit="false"/>
      <protection locked="true" hidden="false"/>
    </xf>
    <xf numFmtId="165" fontId="5" fillId="0" borderId="23" xfId="0" applyFont="true" applyBorder="true" applyAlignment="true" applyProtection="false">
      <alignment horizontal="center" vertical="bottom" textRotation="0" wrapText="false" indent="0" shrinkToFit="false"/>
      <protection locked="true" hidden="false"/>
    </xf>
    <xf numFmtId="164" fontId="5" fillId="0" borderId="35" xfId="0" applyFont="true" applyBorder="true" applyAlignment="true" applyProtection="false">
      <alignment horizontal="center" vertical="bottom" textRotation="0" wrapText="false" indent="0" shrinkToFit="false"/>
      <protection locked="true" hidden="false"/>
    </xf>
    <xf numFmtId="164" fontId="17" fillId="0" borderId="8" xfId="0" applyFont="true" applyBorder="true" applyAlignment="true" applyProtection="false">
      <alignment horizontal="center" vertical="bottom" textRotation="0" wrapText="false" indent="0" shrinkToFit="false"/>
      <protection locked="true" hidden="false"/>
    </xf>
    <xf numFmtId="164" fontId="13" fillId="0" borderId="11" xfId="0" applyFont="true" applyBorder="true" applyAlignment="true" applyProtection="false">
      <alignment horizontal="center" vertical="bottom" textRotation="0" wrapText="false" indent="0" shrinkToFit="false"/>
      <protection locked="true" hidden="false"/>
    </xf>
    <xf numFmtId="165" fontId="5" fillId="0" borderId="16" xfId="0" applyFont="true" applyBorder="true" applyAlignment="true" applyProtection="false">
      <alignment horizontal="center" vertical="bottom" textRotation="0" wrapText="false" indent="0" shrinkToFit="false"/>
      <protection locked="true" hidden="false"/>
    </xf>
    <xf numFmtId="165" fontId="5" fillId="0" borderId="14" xfId="0" applyFont="true" applyBorder="true" applyAlignment="true" applyProtection="false">
      <alignment horizontal="center" vertical="bottom" textRotation="0" wrapText="false" indent="0" shrinkToFit="false"/>
      <protection locked="true" hidden="false"/>
    </xf>
    <xf numFmtId="164" fontId="5" fillId="0" borderId="17" xfId="0" applyFont="true" applyBorder="true" applyAlignment="false" applyProtection="false">
      <alignment horizontal="general" vertical="bottom" textRotation="0" wrapText="false" indent="0" shrinkToFit="false"/>
      <protection locked="true" hidden="false"/>
    </xf>
    <xf numFmtId="164" fontId="15" fillId="0" borderId="25" xfId="0" applyFont="true" applyBorder="true" applyAlignment="true" applyProtection="false">
      <alignment horizontal="center" vertical="bottom" textRotation="0" wrapText="false" indent="0" shrinkToFit="false"/>
      <protection locked="true" hidden="false"/>
    </xf>
    <xf numFmtId="164" fontId="5" fillId="0" borderId="29"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8" fontId="18" fillId="0" borderId="0" xfId="0" applyFont="true" applyBorder="false" applyAlignment="false" applyProtection="false">
      <alignment horizontal="general" vertical="bottom" textRotation="0" wrapText="false" indent="0" shrinkToFit="false"/>
      <protection locked="true" hidden="false"/>
    </xf>
    <xf numFmtId="168" fontId="18"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5" fontId="5" fillId="0" borderId="26"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top" textRotation="0" wrapText="true" indent="0" shrinkToFit="false"/>
      <protection locked="true" hidden="false"/>
    </xf>
    <xf numFmtId="164" fontId="5" fillId="0" borderId="3" xfId="0" applyFont="true" applyBorder="true" applyAlignment="true" applyProtection="false">
      <alignment horizontal="center" vertical="bottom" textRotation="0" wrapText="false" indent="0" shrinkToFit="false"/>
      <protection locked="true" hidden="false"/>
    </xf>
    <xf numFmtId="164" fontId="5" fillId="0" borderId="11" xfId="0" applyFont="true" applyBorder="true" applyAlignment="true" applyProtection="false">
      <alignment horizontal="center" vertical="bottom" textRotation="0" wrapText="false" indent="0" shrinkToFit="false"/>
      <protection locked="true" hidden="false"/>
    </xf>
    <xf numFmtId="164" fontId="6" fillId="0" borderId="16" xfId="0" applyFont="true" applyBorder="true" applyAlignment="false" applyProtection="false">
      <alignment horizontal="general" vertical="bottom" textRotation="0" wrapText="false" indent="0" shrinkToFit="false"/>
      <protection locked="true" hidden="false"/>
    </xf>
    <xf numFmtId="164" fontId="17" fillId="0" borderId="16" xfId="0" applyFont="true" applyBorder="true" applyAlignment="true" applyProtection="false">
      <alignment horizontal="center" vertical="bottom" textRotation="0" wrapText="false" indent="0" shrinkToFit="false"/>
      <protection locked="true" hidden="false"/>
    </xf>
    <xf numFmtId="164" fontId="5" fillId="0" borderId="20"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center" vertical="top" textRotation="0" wrapText="false" indent="0" shrinkToFit="false"/>
      <protection locked="true" hidden="false"/>
    </xf>
    <xf numFmtId="164" fontId="6" fillId="4" borderId="0" xfId="0" applyFont="true" applyBorder="true" applyAlignment="true" applyProtection="false">
      <alignment horizontal="center" vertical="top" textRotation="0" wrapText="false" indent="0" shrinkToFit="false"/>
      <protection locked="true" hidden="false"/>
    </xf>
    <xf numFmtId="164" fontId="20" fillId="4" borderId="0" xfId="0" applyFont="true" applyBorder="true" applyAlignment="true" applyProtection="false">
      <alignment horizontal="center" vertical="top" textRotation="0" wrapText="false" indent="0" shrinkToFit="false"/>
      <protection locked="true" hidden="false"/>
    </xf>
    <xf numFmtId="164" fontId="7" fillId="4" borderId="0" xfId="0" applyFont="true" applyBorder="true" applyAlignment="true" applyProtection="false">
      <alignment horizontal="center" vertical="top" textRotation="0" wrapText="false" indent="0" shrinkToFit="false"/>
      <protection locked="true" hidden="false"/>
    </xf>
    <xf numFmtId="164" fontId="5" fillId="0" borderId="0" xfId="0" applyFont="true" applyBorder="false" applyAlignment="true" applyProtection="false">
      <alignment horizontal="center" vertical="top" textRotation="0" wrapText="false" indent="0" shrinkToFit="false"/>
      <protection locked="true" hidden="false"/>
    </xf>
    <xf numFmtId="164" fontId="5" fillId="4" borderId="1" xfId="0" applyFont="true" applyBorder="true" applyAlignment="true" applyProtection="false">
      <alignment horizontal="center" vertical="bottom" textRotation="0" wrapText="false" indent="0" shrinkToFit="false"/>
      <protection locked="true" hidden="false"/>
    </xf>
    <xf numFmtId="165" fontId="5" fillId="4" borderId="2" xfId="0" applyFont="true" applyBorder="true" applyAlignment="true" applyProtection="false">
      <alignment horizontal="center" vertical="bottom" textRotation="0" wrapText="false" indent="0" shrinkToFit="false"/>
      <protection locked="true" hidden="false"/>
    </xf>
    <xf numFmtId="165" fontId="5" fillId="4" borderId="3" xfId="0" applyFont="true" applyBorder="true" applyAlignment="true" applyProtection="false">
      <alignment horizontal="center" vertical="bottom" textRotation="0" wrapText="false" indent="0" shrinkToFit="false"/>
      <protection locked="true" hidden="false"/>
    </xf>
    <xf numFmtId="165" fontId="5" fillId="4" borderId="4" xfId="0" applyFont="true" applyBorder="true" applyAlignment="true" applyProtection="false">
      <alignment horizontal="center" vertical="bottom" textRotation="0" wrapText="false" indent="0" shrinkToFit="false"/>
      <protection locked="true" hidden="false"/>
    </xf>
    <xf numFmtId="165" fontId="5" fillId="4" borderId="5" xfId="0" applyFont="true" applyBorder="true" applyAlignment="true" applyProtection="false">
      <alignment horizontal="center" vertical="bottom" textRotation="0" wrapText="false" indent="0" shrinkToFit="false"/>
      <protection locked="true" hidden="false"/>
    </xf>
    <xf numFmtId="165" fontId="5" fillId="4" borderId="26" xfId="0" applyFont="true" applyBorder="true" applyAlignment="true" applyProtection="false">
      <alignment horizontal="center" vertical="bottom" textRotation="0" wrapText="false" indent="0" shrinkToFit="false"/>
      <protection locked="true" hidden="false"/>
    </xf>
    <xf numFmtId="165" fontId="5" fillId="4" borderId="6" xfId="0" applyFont="true" applyBorder="true" applyAlignment="true" applyProtection="false">
      <alignment horizontal="right" vertical="bottom" textRotation="0" wrapText="false" indent="0" shrinkToFit="false"/>
      <protection locked="true" hidden="false"/>
    </xf>
    <xf numFmtId="166" fontId="10" fillId="4" borderId="1" xfId="0" applyFont="true" applyBorder="true" applyAlignment="true" applyProtection="false">
      <alignment horizontal="left" vertical="bottom" textRotation="0" wrapText="false" indent="0" shrinkToFit="false"/>
      <protection locked="true" hidden="false"/>
    </xf>
    <xf numFmtId="164" fontId="0" fillId="0" borderId="27" xfId="0" applyFont="false" applyBorder="true" applyAlignment="false" applyProtection="false">
      <alignment horizontal="general" vertical="bottom" textRotation="0" wrapText="false" indent="0" shrinkToFit="false"/>
      <protection locked="true" hidden="false"/>
    </xf>
    <xf numFmtId="168" fontId="5" fillId="4" borderId="34" xfId="0" applyFont="true" applyBorder="true" applyAlignment="true" applyProtection="false">
      <alignment horizontal="center" vertical="bottom" textRotation="0" wrapText="false" indent="0" shrinkToFit="false"/>
      <protection locked="true" hidden="false"/>
    </xf>
    <xf numFmtId="164" fontId="15" fillId="0" borderId="0" xfId="0" applyFont="true" applyBorder="false" applyAlignment="true" applyProtection="false">
      <alignment horizontal="left" vertical="bottom" textRotation="0" wrapText="false" indent="1" shrinkToFit="false"/>
      <protection locked="true" hidden="false"/>
    </xf>
    <xf numFmtId="169" fontId="5" fillId="4" borderId="34" xfId="0" applyFont="true" applyBorder="true" applyAlignment="true" applyProtection="false">
      <alignment horizontal="center"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65" fontId="5" fillId="4" borderId="10" xfId="0" applyFont="true" applyBorder="true" applyAlignment="true" applyProtection="false">
      <alignment horizontal="center" vertical="bottom" textRotation="0" wrapText="false" indent="0" shrinkToFit="false"/>
      <protection locked="true" hidden="false"/>
    </xf>
    <xf numFmtId="165" fontId="5" fillId="4" borderId="11" xfId="0" applyFont="true" applyBorder="true" applyAlignment="true" applyProtection="false">
      <alignment horizontal="center" vertical="bottom" textRotation="0" wrapText="false" indent="0" shrinkToFit="false"/>
      <protection locked="true" hidden="false"/>
    </xf>
    <xf numFmtId="165" fontId="5" fillId="4" borderId="12" xfId="0" applyFont="true" applyBorder="true" applyAlignment="true" applyProtection="false">
      <alignment horizontal="center" vertical="bottom" textRotation="0" wrapText="false" indent="0" shrinkToFit="false"/>
      <protection locked="true" hidden="false"/>
    </xf>
    <xf numFmtId="166" fontId="10" fillId="4" borderId="9" xfId="0" applyFont="true" applyBorder="true" applyAlignment="true" applyProtection="false">
      <alignment horizontal="left" vertical="bottom" textRotation="0" wrapText="false" indent="0" shrinkToFit="false"/>
      <protection locked="true" hidden="false"/>
    </xf>
    <xf numFmtId="165" fontId="11" fillId="0" borderId="12"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left" vertical="top" textRotation="0" wrapText="true" indent="1" shrinkToFit="false"/>
      <protection locked="true" hidden="false"/>
    </xf>
    <xf numFmtId="165" fontId="5" fillId="4" borderId="13" xfId="0" applyFont="true" applyBorder="true" applyAlignment="true" applyProtection="false">
      <alignment horizontal="center" vertical="bottom" textRotation="0" wrapText="false" indent="0" shrinkToFit="false"/>
      <protection locked="true" hidden="false"/>
    </xf>
    <xf numFmtId="169" fontId="5" fillId="4" borderId="35"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left" vertical="top" textRotation="0" wrapText="false" indent="1" shrinkToFit="false"/>
      <protection locked="true" hidden="false"/>
    </xf>
    <xf numFmtId="168" fontId="5" fillId="0" borderId="0" xfId="0" applyFont="true" applyBorder="false" applyAlignment="true" applyProtection="false">
      <alignment horizontal="right" vertical="bottom" textRotation="0" wrapText="false" indent="0" shrinkToFit="false"/>
      <protection locked="true" hidden="false"/>
    </xf>
    <xf numFmtId="164" fontId="15" fillId="0" borderId="0" xfId="0" applyFont="true" applyBorder="false" applyAlignment="true" applyProtection="false">
      <alignment horizontal="left" vertical="bottom" textRotation="0" wrapText="false" indent="2" shrinkToFit="false"/>
      <protection locked="true" hidden="false"/>
    </xf>
    <xf numFmtId="164" fontId="5" fillId="0" borderId="0" xfId="0" applyFont="true" applyBorder="false" applyAlignment="true" applyProtection="false">
      <alignment horizontal="left" vertical="top" textRotation="0" wrapText="true" indent="2" shrinkToFit="false"/>
      <protection locked="true" hidden="false"/>
    </xf>
    <xf numFmtId="165" fontId="5" fillId="4" borderId="19" xfId="0" applyFont="true" applyBorder="true" applyAlignment="true" applyProtection="false">
      <alignment horizontal="center" vertical="bottom" textRotation="0" wrapText="false" indent="0" shrinkToFit="false"/>
      <protection locked="true" hidden="false"/>
    </xf>
    <xf numFmtId="165" fontId="5" fillId="4" borderId="20" xfId="0" applyFont="true" applyBorder="true" applyAlignment="true" applyProtection="false">
      <alignment horizontal="center" vertical="bottom" textRotation="0" wrapText="false" indent="0" shrinkToFit="false"/>
      <protection locked="true" hidden="false"/>
    </xf>
    <xf numFmtId="165" fontId="5" fillId="4" borderId="21" xfId="0" applyFont="true" applyBorder="true" applyAlignment="true" applyProtection="false">
      <alignment horizontal="center" vertical="bottom" textRotation="0" wrapText="false" indent="0" shrinkToFit="false"/>
      <protection locked="true" hidden="false"/>
    </xf>
    <xf numFmtId="165" fontId="5" fillId="4" borderId="22" xfId="0" applyFont="true" applyBorder="true" applyAlignment="true" applyProtection="false">
      <alignment horizontal="center" vertical="bottom" textRotation="0" wrapText="false" indent="0" shrinkToFit="false"/>
      <protection locked="true" hidden="false"/>
    </xf>
    <xf numFmtId="169" fontId="5" fillId="4" borderId="25" xfId="0" applyFont="true" applyBorder="true" applyAlignment="true" applyProtection="false">
      <alignment horizontal="center" vertical="bottom" textRotation="0" wrapText="false" indent="0" shrinkToFit="false"/>
      <protection locked="true" hidden="false"/>
    </xf>
    <xf numFmtId="164" fontId="5" fillId="0" borderId="36" xfId="0" applyFont="true" applyBorder="true" applyAlignment="false" applyProtection="false">
      <alignment horizontal="general" vertical="bottom" textRotation="0" wrapText="false" indent="0" shrinkToFit="false"/>
      <protection locked="true" hidden="false"/>
    </xf>
    <xf numFmtId="164" fontId="5" fillId="0" borderId="37" xfId="0" applyFont="true" applyBorder="true" applyAlignment="false" applyProtection="false">
      <alignment horizontal="general" vertical="bottom" textRotation="0" wrapText="false" indent="0" shrinkToFit="false"/>
      <protection locked="true" hidden="false"/>
    </xf>
    <xf numFmtId="164" fontId="5" fillId="0" borderId="38"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true" applyAlignment="false" applyProtection="false">
      <alignment horizontal="general" vertical="bottom" textRotation="0" wrapText="false" indent="0" shrinkToFit="false"/>
      <protection locked="true" hidden="false"/>
    </xf>
    <xf numFmtId="164" fontId="5" fillId="0" borderId="39" xfId="0" applyFont="true" applyBorder="true" applyAlignment="false" applyProtection="false">
      <alignment horizontal="general" vertical="bottom" textRotation="0" wrapText="false" indent="0" shrinkToFit="false"/>
      <protection locked="true" hidden="false"/>
    </xf>
    <xf numFmtId="164" fontId="5" fillId="0" borderId="27" xfId="0" applyFont="true" applyBorder="true" applyAlignment="false" applyProtection="false">
      <alignment horizontal="general" vertical="bottom" textRotation="0" wrapText="false" indent="0" shrinkToFit="false"/>
      <protection locked="true" hidden="false"/>
    </xf>
    <xf numFmtId="164" fontId="5" fillId="0" borderId="26" xfId="0" applyFont="true" applyBorder="true" applyAlignment="false" applyProtection="false">
      <alignment horizontal="general" vertical="bottom" textRotation="0" wrapText="false" indent="0" shrinkToFit="false"/>
      <protection locked="true" hidden="false"/>
    </xf>
    <xf numFmtId="165" fontId="5" fillId="4" borderId="26" xfId="0" applyFont="true" applyBorder="true" applyAlignment="true" applyProtection="false">
      <alignment horizontal="center" vertical="top" textRotation="0" wrapText="false" indent="0" shrinkToFit="false"/>
      <protection locked="true" hidden="false"/>
    </xf>
    <xf numFmtId="164" fontId="5" fillId="0" borderId="0" xfId="0" applyFont="true" applyBorder="true" applyAlignment="true" applyProtection="false">
      <alignment horizontal="center" vertical="top" textRotation="0" wrapText="false" indent="0" shrinkToFit="false"/>
      <protection locked="true" hidden="false"/>
    </xf>
    <xf numFmtId="164" fontId="5" fillId="0" borderId="27" xfId="0" applyFont="true" applyBorder="true" applyAlignment="true" applyProtection="false">
      <alignment horizontal="center" vertical="top" textRotation="0" wrapText="false" indent="0" shrinkToFit="false"/>
      <protection locked="true" hidden="false"/>
    </xf>
    <xf numFmtId="164" fontId="5" fillId="0" borderId="26" xfId="0" applyFont="true" applyBorder="true" applyAlignment="true" applyProtection="false">
      <alignment horizontal="center" vertical="top" textRotation="0" wrapText="false" indent="0" shrinkToFit="false"/>
      <protection locked="true" hidden="false"/>
    </xf>
    <xf numFmtId="164" fontId="5" fillId="0" borderId="28" xfId="0" applyFont="true" applyBorder="true" applyAlignment="true" applyProtection="false">
      <alignment horizontal="center" vertical="top" textRotation="0" wrapText="false" indent="0" shrinkToFit="false"/>
      <protection locked="true" hidden="false"/>
    </xf>
    <xf numFmtId="164" fontId="15" fillId="6" borderId="29"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14" fillId="4" borderId="0" xfId="0" applyFont="true" applyBorder="false" applyAlignment="true" applyProtection="false">
      <alignment horizontal="center" vertical="top" textRotation="0" wrapText="false" indent="0" shrinkToFit="false"/>
      <protection locked="true" hidden="false"/>
    </xf>
    <xf numFmtId="166" fontId="10" fillId="4" borderId="0" xfId="0" applyFont="true" applyBorder="true" applyAlignment="true" applyProtection="false">
      <alignment horizontal="center" vertical="top" textRotation="0" wrapText="false" indent="0" shrinkToFit="false"/>
      <protection locked="true" hidden="false"/>
    </xf>
    <xf numFmtId="166" fontId="5" fillId="4" borderId="0" xfId="0" applyFont="true" applyBorder="true" applyAlignment="true" applyProtection="false">
      <alignment horizontal="center" vertical="top" textRotation="0" wrapText="false" indent="0" shrinkToFit="false"/>
      <protection locked="true" hidden="false"/>
    </xf>
    <xf numFmtId="164" fontId="14" fillId="4" borderId="0" xfId="0" applyFont="true" applyBorder="false" applyAlignment="true" applyProtection="false">
      <alignment horizontal="center" vertical="bottom" textRotation="0" wrapText="false" indent="0" shrinkToFit="false"/>
      <protection locked="true" hidden="false"/>
    </xf>
    <xf numFmtId="165" fontId="5" fillId="4" borderId="0" xfId="0" applyFont="true" applyBorder="true" applyAlignment="true" applyProtection="false">
      <alignment horizontal="center" vertical="bottom" textRotation="0" wrapText="false" indent="0" shrinkToFit="false"/>
      <protection locked="true" hidden="false"/>
    </xf>
    <xf numFmtId="165" fontId="16" fillId="4" borderId="28" xfId="0" applyFont="true" applyBorder="true" applyAlignment="true" applyProtection="false">
      <alignment horizontal="center" vertical="bottom" textRotation="0" wrapText="false" indent="0" shrinkToFit="false"/>
      <protection locked="true" hidden="false"/>
    </xf>
    <xf numFmtId="165" fontId="16" fillId="4" borderId="40" xfId="0" applyFont="true" applyBorder="true" applyAlignment="true" applyProtection="false">
      <alignment horizontal="center" vertical="bottom" textRotation="0" wrapText="false" indent="0" shrinkToFit="false"/>
      <protection locked="true" hidden="false"/>
    </xf>
    <xf numFmtId="164" fontId="14" fillId="4" borderId="0" xfId="0" applyFont="true" applyBorder="true" applyAlignment="true" applyProtection="false">
      <alignment horizontal="center" vertical="bottom" textRotation="0" wrapText="false" indent="0" shrinkToFit="false"/>
      <protection locked="true" hidden="false"/>
    </xf>
    <xf numFmtId="165" fontId="16" fillId="4" borderId="41" xfId="0" applyFont="true" applyBorder="true" applyAlignment="true" applyProtection="false">
      <alignment horizontal="center" vertical="bottom" textRotation="0" wrapText="false" indent="0" shrinkToFit="false"/>
      <protection locked="true" hidden="false"/>
    </xf>
    <xf numFmtId="168" fontId="5" fillId="4" borderId="9" xfId="0" applyFont="true" applyBorder="true" applyAlignment="true" applyProtection="false">
      <alignment horizontal="center" vertical="bottom" textRotation="0" wrapText="false" indent="0" shrinkToFit="false"/>
      <protection locked="true" hidden="false"/>
    </xf>
    <xf numFmtId="165" fontId="5" fillId="4" borderId="6" xfId="0" applyFont="true" applyBorder="true" applyAlignment="true" applyProtection="false">
      <alignment horizontal="center" vertical="bottom" textRotation="0" wrapText="false" indent="0" shrinkToFit="false"/>
      <protection locked="true" hidden="false"/>
    </xf>
    <xf numFmtId="168" fontId="5" fillId="4" borderId="35" xfId="0" applyFont="true" applyBorder="true" applyAlignment="true" applyProtection="false">
      <alignment horizontal="center" vertical="bottom" textRotation="0" wrapText="false" indent="0" shrinkToFit="false"/>
      <protection locked="true" hidden="false"/>
    </xf>
    <xf numFmtId="169" fontId="5" fillId="4" borderId="39" xfId="0" applyFont="true" applyBorder="true" applyAlignment="true" applyProtection="false">
      <alignment horizontal="center" vertical="bottom" textRotation="0" wrapText="false" indent="0" shrinkToFit="false"/>
      <protection locked="true" hidden="false"/>
    </xf>
    <xf numFmtId="165" fontId="5" fillId="4" borderId="36" xfId="0" applyFont="true" applyBorder="true" applyAlignment="true" applyProtection="false">
      <alignment horizontal="center" vertical="bottom" textRotation="0" wrapText="false" indent="0" shrinkToFit="false"/>
      <protection locked="true" hidden="false"/>
    </xf>
    <xf numFmtId="165" fontId="5" fillId="4" borderId="37" xfId="0" applyFont="true" applyBorder="true" applyAlignment="true" applyProtection="false">
      <alignment horizontal="center" vertical="bottom" textRotation="0" wrapText="false" indent="0" shrinkToFit="false"/>
      <protection locked="true" hidden="false"/>
    </xf>
    <xf numFmtId="165" fontId="5" fillId="4" borderId="38" xfId="0" applyFont="true" applyBorder="true" applyAlignment="true" applyProtection="false">
      <alignment horizontal="center" vertical="bottom" textRotation="0" wrapText="false" indent="0" shrinkToFit="false"/>
      <protection locked="true" hidden="false"/>
    </xf>
    <xf numFmtId="165" fontId="5" fillId="4" borderId="28" xfId="0" applyFont="true" applyBorder="true" applyAlignment="true" applyProtection="false">
      <alignment horizontal="center" vertical="bottom" textRotation="0" wrapText="false" indent="0" shrinkToFit="false"/>
      <protection locked="true" hidden="false"/>
    </xf>
    <xf numFmtId="165" fontId="5" fillId="4" borderId="26" xfId="0" applyFont="true" applyBorder="true" applyAlignment="true" applyProtection="false">
      <alignment horizontal="right" vertical="bottom" textRotation="0" wrapText="false" indent="0" shrinkToFit="false"/>
      <protection locked="true" hidden="false"/>
    </xf>
    <xf numFmtId="166" fontId="10" fillId="4" borderId="39" xfId="0" applyFont="true" applyBorder="true" applyAlignment="true" applyProtection="false">
      <alignment horizontal="left" vertical="bottom" textRotation="0" wrapText="false" indent="0" shrinkToFit="false"/>
      <protection locked="true" hidden="false"/>
    </xf>
    <xf numFmtId="165" fontId="11" fillId="0" borderId="38" xfId="0" applyFont="true" applyBorder="true" applyAlignment="true" applyProtection="false">
      <alignment horizontal="center" vertical="bottom" textRotation="0" wrapText="false" indent="0" shrinkToFit="false"/>
      <protection locked="true" hidden="false"/>
    </xf>
    <xf numFmtId="169" fontId="5" fillId="4" borderId="42" xfId="0" applyFont="true" applyBorder="true" applyAlignment="true" applyProtection="false">
      <alignment horizontal="center" vertical="bottom" textRotation="0" wrapText="false" indent="0" shrinkToFit="false"/>
      <protection locked="true" hidden="false"/>
    </xf>
    <xf numFmtId="164" fontId="5" fillId="4" borderId="39" xfId="0" applyFont="true" applyBorder="true" applyAlignment="true" applyProtection="false">
      <alignment horizontal="center" vertical="bottom" textRotation="0" wrapText="false" indent="0" shrinkToFit="false"/>
      <protection locked="true" hidden="false"/>
    </xf>
    <xf numFmtId="164" fontId="5" fillId="4" borderId="42" xfId="0" applyFont="true" applyBorder="true" applyAlignment="true" applyProtection="false">
      <alignment horizontal="center" vertical="bottom" textRotation="0" wrapText="false" indent="0" shrinkToFit="false"/>
      <protection locked="true" hidden="false"/>
    </xf>
    <xf numFmtId="165" fontId="11" fillId="0" borderId="4" xfId="0" applyFont="true" applyBorder="true" applyAlignment="true" applyProtection="false">
      <alignment horizontal="center"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Untitled1" xfId="20"/>
    <cellStyle name="Untitled2" xfId="21"/>
    <cellStyle name="Untitled3" xfId="22"/>
  </cellStyles>
  <dxfs count="3">
    <dxf>
      <font>
        <color rgb="FFCC0000"/>
      </font>
      <fill>
        <patternFill>
          <bgColor rgb="FFFFCCCC"/>
        </patternFill>
      </fill>
      <alignment horizontal="general" vertical="bottom" textRotation="0" wrapText="false" indent="0" shrinkToFit="false"/>
    </dxf>
    <dxf>
      <font>
        <color rgb="FF996600"/>
      </font>
      <fill>
        <patternFill>
          <bgColor rgb="FFFFFFCC"/>
        </patternFill>
      </fill>
      <alignment horizontal="general" vertical="bottom" textRotation="0" wrapText="false" indent="0" shrinkToFit="false"/>
    </dxf>
    <dxf>
      <font>
        <color rgb="FF006600"/>
      </font>
      <fill>
        <patternFill>
          <bgColor rgb="FFCCFFCC"/>
        </patternFill>
      </fill>
      <alignment horizontal="general" vertical="bottom" textRotation="0" wrapText="false" indent="0" shrinkToFit="false"/>
    </dxf>
  </dxfs>
  <colors>
    <indexedColors>
      <rgbColor rgb="FF000000"/>
      <rgbColor rgb="FFFFFFFF"/>
      <rgbColor rgb="FFCC0000"/>
      <rgbColor rgb="FF00FF00"/>
      <rgbColor rgb="FF0000FF"/>
      <rgbColor rgb="FFFFFF00"/>
      <rgbColor rgb="FFFF00FF"/>
      <rgbColor rgb="FF00FFFF"/>
      <rgbColor rgb="FF800000"/>
      <rgbColor rgb="FF006600"/>
      <rgbColor rgb="FF000080"/>
      <rgbColor rgb="FF996600"/>
      <rgbColor rgb="FF800080"/>
      <rgbColor rgb="FF008080"/>
      <rgbColor rgb="FFCCCCCC"/>
      <rgbColor rgb="FF808080"/>
      <rgbColor rgb="FF9999FF"/>
      <rgbColor rgb="FF993366"/>
      <rgbColor rgb="FFFFFFCC"/>
      <rgbColor rgb="FFEEEEEE"/>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99999"/>
      <rgbColor rgb="FF003366"/>
      <rgbColor rgb="FF00A933"/>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5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O58" activeCellId="0" sqref="O58"/>
    </sheetView>
  </sheetViews>
  <sheetFormatPr defaultColWidth="11.53515625" defaultRowHeight="12.8" zeroHeight="false" outlineLevelRow="0" outlineLevelCol="0"/>
  <cols>
    <col collapsed="false" customWidth="true" hidden="false" outlineLevel="0" max="1" min="1" style="1" width="13.91"/>
    <col collapsed="false" customWidth="false" hidden="false" outlineLevel="0" max="13" min="2" style="1" width="11.53"/>
    <col collapsed="false" customWidth="true" hidden="false" outlineLevel="0" max="14" min="14" style="1" width="12.79"/>
    <col collapsed="false" customWidth="false" hidden="false" outlineLevel="0" max="16" min="15" style="1" width="11.53"/>
    <col collapsed="false" customWidth="true" hidden="false" outlineLevel="0" max="17" min="17" style="1" width="2.64"/>
    <col collapsed="false" customWidth="false" hidden="false" outlineLevel="0" max="18" min="18" style="1" width="11.53"/>
    <col collapsed="false" customWidth="true" hidden="false" outlineLevel="0" max="19" min="19" style="1" width="9.04"/>
    <col collapsed="false" customWidth="true" hidden="false" outlineLevel="0" max="20" min="20" style="1" width="11.12"/>
    <col collapsed="false" customWidth="true" hidden="false" outlineLevel="0" max="21" min="21" style="1" width="10.71"/>
    <col collapsed="false" customWidth="true" hidden="false" outlineLevel="0" max="22" min="22" style="1" width="9.04"/>
    <col collapsed="false" customWidth="true" hidden="false" outlineLevel="0" max="23" min="23" style="2" width="10.57"/>
    <col collapsed="false" customWidth="false" hidden="false" outlineLevel="0" max="16384" min="24" style="1" width="11.53"/>
  </cols>
  <sheetData>
    <row r="1" s="8" customFormat="true" ht="17.15" hidden="false" customHeight="true" outlineLevel="0" collapsed="false">
      <c r="A1" s="3" t="n">
        <v>2024</v>
      </c>
      <c r="B1" s="4" t="s">
        <v>0</v>
      </c>
      <c r="C1" s="4"/>
      <c r="D1" s="4"/>
      <c r="E1" s="4" t="s">
        <v>1</v>
      </c>
      <c r="F1" s="4"/>
      <c r="G1" s="4" t="s">
        <v>2</v>
      </c>
      <c r="H1" s="4"/>
      <c r="I1" s="4"/>
      <c r="J1" s="4" t="s">
        <v>3</v>
      </c>
      <c r="K1" s="4"/>
      <c r="L1" s="4"/>
      <c r="M1" s="4"/>
      <c r="N1" s="4"/>
      <c r="O1" s="4"/>
      <c r="P1" s="4" t="s">
        <v>4</v>
      </c>
      <c r="Q1" s="4"/>
      <c r="R1" s="5" t="s">
        <v>5</v>
      </c>
      <c r="S1" s="5"/>
      <c r="T1" s="5" t="s">
        <v>6</v>
      </c>
      <c r="U1" s="6" t="s">
        <v>7</v>
      </c>
      <c r="V1" s="6"/>
      <c r="W1" s="7"/>
      <c r="Y1" s="1"/>
      <c r="AB1" s="1"/>
      <c r="XFD1" s="1"/>
    </row>
    <row r="2" s="8" customFormat="true" ht="11.9" hidden="false" customHeight="true" outlineLevel="0" collapsed="false">
      <c r="A2" s="3"/>
      <c r="B2" s="1"/>
      <c r="C2" s="1"/>
      <c r="D2" s="1"/>
      <c r="E2" s="1"/>
      <c r="F2" s="1"/>
      <c r="G2" s="1"/>
      <c r="H2" s="1"/>
      <c r="I2" s="1"/>
      <c r="J2" s="1"/>
      <c r="K2" s="1"/>
      <c r="L2" s="1"/>
      <c r="M2" s="1"/>
      <c r="N2" s="1"/>
      <c r="O2" s="1"/>
      <c r="P2" s="1"/>
      <c r="R2" s="9" t="s">
        <v>8</v>
      </c>
      <c r="S2" s="9"/>
      <c r="T2" s="10"/>
      <c r="U2" s="9" t="s">
        <v>8</v>
      </c>
      <c r="V2" s="9"/>
      <c r="W2" s="2"/>
      <c r="Y2" s="1"/>
      <c r="AB2" s="1"/>
      <c r="XFD2" s="1"/>
    </row>
    <row r="3" s="23" customFormat="true" ht="17.15" hidden="false" customHeight="true" outlineLevel="0" collapsed="false">
      <c r="A3" s="11" t="s">
        <v>9</v>
      </c>
      <c r="B3" s="12" t="str">
        <f aca="false">IF(ISNUMBER(January!C$36), -January!C$36, "-")</f>
        <v>-</v>
      </c>
      <c r="C3" s="13" t="str">
        <f aca="false">IF(ISNUMBER(January!D$36), -January!D$36, "-")</f>
        <v>-</v>
      </c>
      <c r="D3" s="14" t="str">
        <f aca="false">IF(ISNUMBER(January!E$36), -January!E$36, "-")</f>
        <v>-</v>
      </c>
      <c r="E3" s="12" t="str">
        <f aca="false">IF(ISNUMBER(January!F$36), -January!F$36, "-")</f>
        <v>-</v>
      </c>
      <c r="F3" s="14" t="str">
        <f aca="false">IF(ISNUMBER(January!G$36), -January!G$36, "-")</f>
        <v>-</v>
      </c>
      <c r="G3" s="12" t="str">
        <f aca="false">IF(ISNUMBER(January!H$36), -January!H$36, "-")</f>
        <v>-</v>
      </c>
      <c r="H3" s="13" t="str">
        <f aca="false">IF(ISNUMBER(January!I$36), -January!I$36, "-")</f>
        <v>-</v>
      </c>
      <c r="I3" s="14" t="str">
        <f aca="false">IF(ISNUMBER(January!J$36), -January!J$36, "-")</f>
        <v>-</v>
      </c>
      <c r="J3" s="12" t="str">
        <f aca="false">IF(ISNUMBER(January!K$36), -January!K$36, "-")</f>
        <v>-</v>
      </c>
      <c r="K3" s="13" t="str">
        <f aca="false">IF(ISNUMBER(January!L$36), -January!L$36, "-")</f>
        <v>-</v>
      </c>
      <c r="L3" s="13" t="str">
        <f aca="false">IF(ISNUMBER(January!M$36), -January!M$36, "-")</f>
        <v>-</v>
      </c>
      <c r="M3" s="13" t="str">
        <f aca="false">IF(ISNUMBER(January!N$36), -January!N$36, "-")</f>
        <v>-</v>
      </c>
      <c r="N3" s="13" t="str">
        <f aca="false">IF(ISNUMBER(January!O$36), -January!O$36, "-")</f>
        <v>-</v>
      </c>
      <c r="O3" s="14" t="str">
        <f aca="false">IF(ISNUMBER(January!P$36), -January!P$36, "-")</f>
        <v>-</v>
      </c>
      <c r="P3" s="15" t="str">
        <f aca="false">IF(ISNUMBER(January!Q$36), -January!Q$36, "-")</f>
        <v>-</v>
      </c>
      <c r="Q3" s="16"/>
      <c r="R3" s="17" t="n">
        <f aca="false">IF(ISNUMBER(V27), -SUM(B3:P3)+V27, -SUM(B3:P3))</f>
        <v>-0</v>
      </c>
      <c r="S3" s="18" t="str">
        <f aca="false">IF((R3)=0, "", R3 / SUM(R$3:R$14))</f>
        <v/>
      </c>
      <c r="T3" s="19" t="str">
        <f aca="false">IF(January!U$36 &gt; 0, January!U$36, "")</f>
        <v/>
      </c>
      <c r="U3" s="20" t="str">
        <f aca="false">IF(ISNUMBER(R3+T3), (R3+T3), "")</f>
        <v/>
      </c>
      <c r="V3" s="21" t="str">
        <f aca="false">IF(ISNUMBER(U3), U3/31, "")</f>
        <v/>
      </c>
      <c r="W3" s="22" t="s">
        <v>10</v>
      </c>
      <c r="Z3" s="24"/>
    </row>
    <row r="4" customFormat="false" ht="12.8" hidden="false" customHeight="false" outlineLevel="0" collapsed="false">
      <c r="A4" s="25" t="s">
        <v>11</v>
      </c>
      <c r="B4" s="26" t="str">
        <f aca="false">IF(ISNUMBER(February!C$36), -February!C$36, "-")</f>
        <v>-</v>
      </c>
      <c r="C4" s="27" t="str">
        <f aca="false">IF(ISNUMBER(February!D$36), -February!D$36, "-")</f>
        <v>-</v>
      </c>
      <c r="D4" s="28" t="str">
        <f aca="false">IF(ISNUMBER(February!E$36), -February!E$36, "-")</f>
        <v>-</v>
      </c>
      <c r="E4" s="26" t="str">
        <f aca="false">IF(ISNUMBER(February!F$36), -February!F$36, "-")</f>
        <v>-</v>
      </c>
      <c r="F4" s="28" t="str">
        <f aca="false">IF(ISNUMBER(February!G$36), -February!G$36, "-")</f>
        <v>-</v>
      </c>
      <c r="G4" s="26" t="str">
        <f aca="false">IF(ISNUMBER(February!H$36), -February!H$36, "-")</f>
        <v>-</v>
      </c>
      <c r="H4" s="27" t="str">
        <f aca="false">IF(ISNUMBER(February!I$36), -February!I$36, "-")</f>
        <v>-</v>
      </c>
      <c r="I4" s="28" t="str">
        <f aca="false">IF(ISNUMBER(February!J$36), -February!J$36, "-")</f>
        <v>-</v>
      </c>
      <c r="J4" s="26" t="str">
        <f aca="false">IF(ISNUMBER(February!K$36), -February!K$36, "-")</f>
        <v>-</v>
      </c>
      <c r="K4" s="27" t="str">
        <f aca="false">IF(ISNUMBER(February!L$36), -February!L$36, "-")</f>
        <v>-</v>
      </c>
      <c r="L4" s="27" t="str">
        <f aca="false">IF(ISNUMBER(February!M$36), -February!M$36, "-")</f>
        <v>-</v>
      </c>
      <c r="M4" s="27" t="str">
        <f aca="false">IF(ISNUMBER(February!N$36), -February!N$36, "-")</f>
        <v>-</v>
      </c>
      <c r="N4" s="27" t="str">
        <f aca="false">IF(ISNUMBER(February!O$36), -February!O$36, "-")</f>
        <v>-</v>
      </c>
      <c r="O4" s="28" t="str">
        <f aca="false">IF(ISNUMBER(February!P$36), -February!P$36, "-")</f>
        <v>-</v>
      </c>
      <c r="P4" s="29" t="str">
        <f aca="false">IF(ISNUMBER(February!Q$36), -February!Q$36, "-")</f>
        <v>-</v>
      </c>
      <c r="Q4" s="16"/>
      <c r="R4" s="30" t="n">
        <f aca="false">IF(ISNUMBER(V28), -SUM(B4:P4)+V28, -SUM(B4:P4))</f>
        <v>-0</v>
      </c>
      <c r="S4" s="18" t="str">
        <f aca="false">IF((R4)=0, "", R4 / SUM(R$3:R$14))</f>
        <v/>
      </c>
      <c r="T4" s="31" t="str">
        <f aca="false">IF(February!U$36 &gt; 0, February!U$36, "")</f>
        <v/>
      </c>
      <c r="U4" s="32" t="str">
        <f aca="false">IF(ISNUMBER(R4+T4), R4+T4, "")</f>
        <v/>
      </c>
      <c r="V4" s="33" t="str">
        <f aca="false">IF(ISNUMBER(U4), U4/S43, "")</f>
        <v/>
      </c>
      <c r="W4" s="34" t="s">
        <v>12</v>
      </c>
      <c r="Z4" s="24"/>
    </row>
    <row r="5" customFormat="false" ht="12.8" hidden="false" customHeight="false" outlineLevel="0" collapsed="false">
      <c r="A5" s="25" t="s">
        <v>13</v>
      </c>
      <c r="B5" s="26" t="str">
        <f aca="false">IF(ISNUMBER(March!C$36), -March!C$36, "-")</f>
        <v>-</v>
      </c>
      <c r="C5" s="27" t="str">
        <f aca="false">IF(ISNUMBER(March!D$36), -March!D$36, "-")</f>
        <v>-</v>
      </c>
      <c r="D5" s="28" t="str">
        <f aca="false">IF(ISNUMBER(March!E$36), -March!E$36, "-")</f>
        <v>-</v>
      </c>
      <c r="E5" s="26" t="str">
        <f aca="false">IF(ISNUMBER(March!F$36), -March!F$36, "-")</f>
        <v>-</v>
      </c>
      <c r="F5" s="28" t="str">
        <f aca="false">IF(ISNUMBER(March!G$36), -March!G$36, "-")</f>
        <v>-</v>
      </c>
      <c r="G5" s="26" t="str">
        <f aca="false">IF(ISNUMBER(March!H$36), -March!H$36, "-")</f>
        <v>-</v>
      </c>
      <c r="H5" s="27" t="str">
        <f aca="false">IF(ISNUMBER(March!I$36), -March!I$36, "-")</f>
        <v>-</v>
      </c>
      <c r="I5" s="28" t="str">
        <f aca="false">IF(ISNUMBER(March!J$36), -March!J$36, "-")</f>
        <v>-</v>
      </c>
      <c r="J5" s="26" t="str">
        <f aca="false">IF(ISNUMBER(March!K$36), -March!K$36, "-")</f>
        <v>-</v>
      </c>
      <c r="K5" s="27" t="str">
        <f aca="false">IF(ISNUMBER(March!L$36), -March!L$36, "-")</f>
        <v>-</v>
      </c>
      <c r="L5" s="27" t="str">
        <f aca="false">IF(ISNUMBER(March!M$36), -March!M$36, "-")</f>
        <v>-</v>
      </c>
      <c r="M5" s="27" t="str">
        <f aca="false">IF(ISNUMBER(March!N$36), -March!N$36, "-")</f>
        <v>-</v>
      </c>
      <c r="N5" s="27" t="str">
        <f aca="false">IF(ISNUMBER(March!O$36), -March!O$36, "-")</f>
        <v>-</v>
      </c>
      <c r="O5" s="28" t="str">
        <f aca="false">IF(ISNUMBER(March!P$36), -March!P$36, "-")</f>
        <v>-</v>
      </c>
      <c r="P5" s="29" t="str">
        <f aca="false">IF(ISNUMBER(March!Q$36), -March!Q$36, "-")</f>
        <v>-</v>
      </c>
      <c r="Q5" s="16"/>
      <c r="R5" s="30" t="n">
        <f aca="false">IF(ISNUMBER(V29), -SUM(B5:P5)+V29, -SUM(B5:P5))</f>
        <v>-0</v>
      </c>
      <c r="S5" s="18" t="str">
        <f aca="false">IF((R5)=0, "", R5 / SUM(R$3:R$14))</f>
        <v/>
      </c>
      <c r="T5" s="31" t="str">
        <f aca="false">IF(March!U$36 &gt; 0, March!U$36, "")</f>
        <v/>
      </c>
      <c r="U5" s="32" t="str">
        <f aca="false">IF(ISNUMBER(R5+T5), R5+T5, "")</f>
        <v/>
      </c>
      <c r="V5" s="33" t="str">
        <f aca="false">IF(ISNUMBER(U5), U5/31, "")</f>
        <v/>
      </c>
      <c r="W5" s="34" t="s">
        <v>14</v>
      </c>
    </row>
    <row r="6" customFormat="false" ht="12.8" hidden="false" customHeight="false" outlineLevel="0" collapsed="false">
      <c r="A6" s="25" t="s">
        <v>15</v>
      </c>
      <c r="B6" s="26" t="str">
        <f aca="false">IF(ISNUMBER(April!C$36), -April!C$36, "-")</f>
        <v>-</v>
      </c>
      <c r="C6" s="27" t="str">
        <f aca="false">IF(ISNUMBER(April!D$36), -April!D$36, "-")</f>
        <v>-</v>
      </c>
      <c r="D6" s="28" t="str">
        <f aca="false">IF(ISNUMBER(April!E$36), -April!E$36, "-")</f>
        <v>-</v>
      </c>
      <c r="E6" s="26" t="str">
        <f aca="false">IF(ISNUMBER(April!F$36), -April!F$36, "-")</f>
        <v>-</v>
      </c>
      <c r="F6" s="28" t="str">
        <f aca="false">IF(ISNUMBER(April!G$36), -April!G$36, "-")</f>
        <v>-</v>
      </c>
      <c r="G6" s="26" t="str">
        <f aca="false">IF(ISNUMBER(April!H$36), -April!H$36, "-")</f>
        <v>-</v>
      </c>
      <c r="H6" s="27" t="str">
        <f aca="false">IF(ISNUMBER(April!I$36), -April!I$36, "-")</f>
        <v>-</v>
      </c>
      <c r="I6" s="28" t="str">
        <f aca="false">IF(ISNUMBER(April!J$36), -April!J$36, "-")</f>
        <v>-</v>
      </c>
      <c r="J6" s="26" t="str">
        <f aca="false">IF(ISNUMBER(April!K$36), -April!K$36, "-")</f>
        <v>-</v>
      </c>
      <c r="K6" s="27" t="str">
        <f aca="false">IF(ISNUMBER(April!L$36), -April!L$36, "-")</f>
        <v>-</v>
      </c>
      <c r="L6" s="27" t="str">
        <f aca="false">IF(ISNUMBER(April!M$36), -April!M$36, "-")</f>
        <v>-</v>
      </c>
      <c r="M6" s="27" t="str">
        <f aca="false">IF(ISNUMBER(April!N$36), -April!N$36, "-")</f>
        <v>-</v>
      </c>
      <c r="N6" s="27" t="str">
        <f aca="false">IF(ISNUMBER(April!O$36), -April!O$36, "-")</f>
        <v>-</v>
      </c>
      <c r="O6" s="28" t="str">
        <f aca="false">IF(ISNUMBER(April!P$36), -April!P$36, "-")</f>
        <v>-</v>
      </c>
      <c r="P6" s="29" t="str">
        <f aca="false">IF(ISNUMBER(April!Q$36), -April!Q$36, "-")</f>
        <v>-</v>
      </c>
      <c r="Q6" s="16"/>
      <c r="R6" s="30" t="n">
        <f aca="false">IF(ISNUMBER(V30), -SUM(B6:P6)+V30, -SUM(B6:P6))</f>
        <v>-0</v>
      </c>
      <c r="S6" s="18" t="str">
        <f aca="false">IF((R6)=0, "", R6 / SUM(R$3:R$14))</f>
        <v/>
      </c>
      <c r="T6" s="31" t="str">
        <f aca="false">IF(April!U$36 &gt; 0, April!U$36, "")</f>
        <v/>
      </c>
      <c r="U6" s="32" t="str">
        <f aca="false">IF(ISNUMBER(R6+T6), R6+T6, "")</f>
        <v/>
      </c>
      <c r="V6" s="33" t="str">
        <f aca="false">IF(ISNUMBER(U6), U6/31, "")</f>
        <v/>
      </c>
      <c r="W6" s="34" t="s">
        <v>16</v>
      </c>
    </row>
    <row r="7" customFormat="false" ht="12.8" hidden="false" customHeight="false" outlineLevel="0" collapsed="false">
      <c r="A7" s="25" t="s">
        <v>17</v>
      </c>
      <c r="B7" s="26" t="str">
        <f aca="false">IF(ISNUMBER(May!C$36), -May!C$36, "-")</f>
        <v>-</v>
      </c>
      <c r="C7" s="27" t="str">
        <f aca="false">IF(ISNUMBER(May!D$36), -May!D$36, "-")</f>
        <v>-</v>
      </c>
      <c r="D7" s="28" t="str">
        <f aca="false">IF(ISNUMBER(May!E$36), -May!E$36, "-")</f>
        <v>-</v>
      </c>
      <c r="E7" s="26" t="str">
        <f aca="false">IF(ISNUMBER(May!F$36), -May!F$36, "-")</f>
        <v>-</v>
      </c>
      <c r="F7" s="28" t="str">
        <f aca="false">IF(ISNUMBER(May!G$36), -May!G$36, "-")</f>
        <v>-</v>
      </c>
      <c r="G7" s="26" t="str">
        <f aca="false">IF(ISNUMBER(May!H$36), -May!H$36, "-")</f>
        <v>-</v>
      </c>
      <c r="H7" s="27" t="str">
        <f aca="false">IF(ISNUMBER(May!I$36), -May!I$36, "-")</f>
        <v>-</v>
      </c>
      <c r="I7" s="28" t="str">
        <f aca="false">IF(ISNUMBER(May!J$36), -May!J$36, "-")</f>
        <v>-</v>
      </c>
      <c r="J7" s="26" t="str">
        <f aca="false">IF(ISNUMBER(May!K$36), -May!K$36, "-")</f>
        <v>-</v>
      </c>
      <c r="K7" s="27" t="str">
        <f aca="false">IF(ISNUMBER(May!L$36), -May!L$36, "-")</f>
        <v>-</v>
      </c>
      <c r="L7" s="27" t="str">
        <f aca="false">IF(ISNUMBER(May!M$36), -May!M$36, "-")</f>
        <v>-</v>
      </c>
      <c r="M7" s="27" t="str">
        <f aca="false">IF(ISNUMBER(May!N$36), -May!N$36, "-")</f>
        <v>-</v>
      </c>
      <c r="N7" s="27" t="str">
        <f aca="false">IF(ISNUMBER(May!O$36), -May!O$36, "-")</f>
        <v>-</v>
      </c>
      <c r="O7" s="28" t="str">
        <f aca="false">IF(ISNUMBER(May!P$36), -May!P$36, "-")</f>
        <v>-</v>
      </c>
      <c r="P7" s="29" t="str">
        <f aca="false">IF(ISNUMBER(May!Q$36), -May!Q$36, "-")</f>
        <v>-</v>
      </c>
      <c r="Q7" s="16"/>
      <c r="R7" s="30" t="n">
        <f aca="false">IF(ISNUMBER(V31), -SUM(B7:P7)+V31, -SUM(B7:P7))</f>
        <v>-0</v>
      </c>
      <c r="S7" s="18" t="str">
        <f aca="false">IF((R7)=0, "", R7 / SUM(R$3:R$14))</f>
        <v/>
      </c>
      <c r="T7" s="31" t="str">
        <f aca="false">IF(May!U$36 &gt; 0, May!U$36, "")</f>
        <v/>
      </c>
      <c r="U7" s="32" t="str">
        <f aca="false">IF(ISNUMBER(R7+T7), R7+T7, "")</f>
        <v/>
      </c>
      <c r="V7" s="33" t="str">
        <f aca="false">IF(ISNUMBER(U7), U7/31, "")</f>
        <v/>
      </c>
      <c r="W7" s="34" t="s">
        <v>17</v>
      </c>
    </row>
    <row r="8" customFormat="false" ht="12.8" hidden="false" customHeight="false" outlineLevel="0" collapsed="false">
      <c r="A8" s="25" t="s">
        <v>18</v>
      </c>
      <c r="B8" s="26" t="str">
        <f aca="false">IF(ISNUMBER(June!C$36), -June!C$36, "-")</f>
        <v>-</v>
      </c>
      <c r="C8" s="27" t="str">
        <f aca="false">IF(ISNUMBER(June!D$36), -June!D$36, "-")</f>
        <v>-</v>
      </c>
      <c r="D8" s="28" t="str">
        <f aca="false">IF(ISNUMBER(June!E$36), -June!E$36, "-")</f>
        <v>-</v>
      </c>
      <c r="E8" s="26" t="str">
        <f aca="false">IF(ISNUMBER(June!F$36), -June!F$36, "-")</f>
        <v>-</v>
      </c>
      <c r="F8" s="28" t="str">
        <f aca="false">IF(ISNUMBER(June!G$36), -June!G$36, "-")</f>
        <v>-</v>
      </c>
      <c r="G8" s="26" t="str">
        <f aca="false">IF(ISNUMBER(June!H$36), -June!H$36, "-")</f>
        <v>-</v>
      </c>
      <c r="H8" s="27" t="str">
        <f aca="false">IF(ISNUMBER(June!I$36), -June!I$36, "-")</f>
        <v>-</v>
      </c>
      <c r="I8" s="28" t="str">
        <f aca="false">IF(ISNUMBER(June!J$36), -June!J$36, "-")</f>
        <v>-</v>
      </c>
      <c r="J8" s="26" t="str">
        <f aca="false">IF(ISNUMBER(June!K$36), -June!K$36, "-")</f>
        <v>-</v>
      </c>
      <c r="K8" s="27" t="str">
        <f aca="false">IF(ISNUMBER(June!L$36), -June!L$36, "-")</f>
        <v>-</v>
      </c>
      <c r="L8" s="27" t="str">
        <f aca="false">IF(ISNUMBER(June!M$36), -June!M$36, "-")</f>
        <v>-</v>
      </c>
      <c r="M8" s="27" t="str">
        <f aca="false">IF(ISNUMBER(June!N$36), -June!N$36, "-")</f>
        <v>-</v>
      </c>
      <c r="N8" s="27" t="str">
        <f aca="false">IF(ISNUMBER(June!O$36), -June!O$36, "-")</f>
        <v>-</v>
      </c>
      <c r="O8" s="28" t="str">
        <f aca="false">IF(ISNUMBER(June!P$36), -June!P$36, "-")</f>
        <v>-</v>
      </c>
      <c r="P8" s="29" t="str">
        <f aca="false">IF(ISNUMBER(June!Q$36), -June!Q$36, "-")</f>
        <v>-</v>
      </c>
      <c r="Q8" s="16"/>
      <c r="R8" s="30" t="n">
        <f aca="false">IF(ISNUMBER(V32), -SUM(B8:P8)+V32, -SUM(B8:P8))</f>
        <v>-0</v>
      </c>
      <c r="S8" s="18" t="str">
        <f aca="false">IF((R8)=0, "", R8 / SUM(R$3:R$14))</f>
        <v/>
      </c>
      <c r="T8" s="31" t="str">
        <f aca="false">IF(June!U$36 &gt; 0, June!U$36, "")</f>
        <v/>
      </c>
      <c r="U8" s="32" t="str">
        <f aca="false">IF(ISNUMBER(R8+T8), R8+T8, "")</f>
        <v/>
      </c>
      <c r="V8" s="33" t="str">
        <f aca="false">IF(ISNUMBER(U8), U8/31, "")</f>
        <v/>
      </c>
      <c r="W8" s="34" t="s">
        <v>19</v>
      </c>
    </row>
    <row r="9" customFormat="false" ht="12.8" hidden="false" customHeight="false" outlineLevel="0" collapsed="false">
      <c r="A9" s="25" t="s">
        <v>20</v>
      </c>
      <c r="B9" s="26" t="str">
        <f aca="false">IF(ISNUMBER(July!C$36), -July!C$36, "-")</f>
        <v>-</v>
      </c>
      <c r="C9" s="27" t="str">
        <f aca="false">IF(ISNUMBER(July!D$36), -July!D$36, "-")</f>
        <v>-</v>
      </c>
      <c r="D9" s="28" t="str">
        <f aca="false">IF(ISNUMBER(July!E$36), -July!E$36, "-")</f>
        <v>-</v>
      </c>
      <c r="E9" s="26" t="str">
        <f aca="false">IF(ISNUMBER(July!F$36), -July!F$36, "-")</f>
        <v>-</v>
      </c>
      <c r="F9" s="28" t="str">
        <f aca="false">IF(ISNUMBER(July!G$36), -July!G$36, "-")</f>
        <v>-</v>
      </c>
      <c r="G9" s="26" t="str">
        <f aca="false">IF(ISNUMBER(July!H$36), -July!H$36, "-")</f>
        <v>-</v>
      </c>
      <c r="H9" s="27" t="str">
        <f aca="false">IF(ISNUMBER(July!I$36), -July!I$36, "-")</f>
        <v>-</v>
      </c>
      <c r="I9" s="28" t="str">
        <f aca="false">IF(ISNUMBER(July!J$36), -July!J$36, "-")</f>
        <v>-</v>
      </c>
      <c r="J9" s="26" t="str">
        <f aca="false">IF(ISNUMBER(July!K$36), -July!K$36, "-")</f>
        <v>-</v>
      </c>
      <c r="K9" s="27" t="str">
        <f aca="false">IF(ISNUMBER(July!L$36), -July!L$36, "-")</f>
        <v>-</v>
      </c>
      <c r="L9" s="27" t="str">
        <f aca="false">IF(ISNUMBER(July!M$36), -July!M$36, "-")</f>
        <v>-</v>
      </c>
      <c r="M9" s="27" t="str">
        <f aca="false">IF(ISNUMBER(July!N$36), -July!N$36, "-")</f>
        <v>-</v>
      </c>
      <c r="N9" s="27" t="str">
        <f aca="false">IF(ISNUMBER(July!O$36), -July!O$36, "-")</f>
        <v>-</v>
      </c>
      <c r="O9" s="28" t="str">
        <f aca="false">IF(ISNUMBER(July!P$36), -July!P$36, "-")</f>
        <v>-</v>
      </c>
      <c r="P9" s="29" t="str">
        <f aca="false">IF(ISNUMBER(July!Q$36), -July!Q$36, "-")</f>
        <v>-</v>
      </c>
      <c r="Q9" s="16"/>
      <c r="R9" s="30" t="n">
        <f aca="false">IF(ISNUMBER(V33), -SUM(B9:P9)+V33, -SUM(B9:P9))</f>
        <v>-0</v>
      </c>
      <c r="S9" s="18" t="str">
        <f aca="false">IF((R9)=0, "", R9 / SUM(R$3:R$14))</f>
        <v/>
      </c>
      <c r="T9" s="31" t="str">
        <f aca="false">IF(July!U$36 &gt; 0, July!U$36, "")</f>
        <v/>
      </c>
      <c r="U9" s="32" t="str">
        <f aca="false">IF(ISNUMBER(R9+T9), R9+T9, "")</f>
        <v/>
      </c>
      <c r="V9" s="33" t="str">
        <f aca="false">IF(ISNUMBER(U9), U9/31, "")</f>
        <v/>
      </c>
      <c r="W9" s="34" t="s">
        <v>21</v>
      </c>
    </row>
    <row r="10" customFormat="false" ht="12.8" hidden="false" customHeight="false" outlineLevel="0" collapsed="false">
      <c r="A10" s="25" t="s">
        <v>22</v>
      </c>
      <c r="B10" s="26" t="str">
        <f aca="false">IF(ISNUMBER(August!C$36), -August!C$36, "-")</f>
        <v>-</v>
      </c>
      <c r="C10" s="27" t="str">
        <f aca="false">IF(ISNUMBER(August!D$36), -August!D$36, "-")</f>
        <v>-</v>
      </c>
      <c r="D10" s="28" t="str">
        <f aca="false">IF(ISNUMBER(August!E$36), -August!E$36, "-")</f>
        <v>-</v>
      </c>
      <c r="E10" s="26" t="str">
        <f aca="false">IF(ISNUMBER(August!F$36), -August!F$36, "-")</f>
        <v>-</v>
      </c>
      <c r="F10" s="28" t="str">
        <f aca="false">IF(ISNUMBER(August!G$36), -August!G$36, "-")</f>
        <v>-</v>
      </c>
      <c r="G10" s="26" t="str">
        <f aca="false">IF(ISNUMBER(August!H$36), -August!H$36, "-")</f>
        <v>-</v>
      </c>
      <c r="H10" s="27" t="str">
        <f aca="false">IF(ISNUMBER(August!I$36), -August!I$36, "-")</f>
        <v>-</v>
      </c>
      <c r="I10" s="28" t="str">
        <f aca="false">IF(ISNUMBER(August!J$36), -August!J$36, "-")</f>
        <v>-</v>
      </c>
      <c r="J10" s="26" t="str">
        <f aca="false">IF(ISNUMBER(August!K$36), -August!K$36, "-")</f>
        <v>-</v>
      </c>
      <c r="K10" s="27" t="str">
        <f aca="false">IF(ISNUMBER(August!L$36), -August!L$36, "-")</f>
        <v>-</v>
      </c>
      <c r="L10" s="27" t="str">
        <f aca="false">IF(ISNUMBER(August!M$36), -August!M$36, "-")</f>
        <v>-</v>
      </c>
      <c r="M10" s="27" t="str">
        <f aca="false">IF(ISNUMBER(August!N$36), -August!N$36, "-")</f>
        <v>-</v>
      </c>
      <c r="N10" s="27" t="str">
        <f aca="false">IF(ISNUMBER(August!O$36), -August!O$36, "-")</f>
        <v>-</v>
      </c>
      <c r="O10" s="28" t="str">
        <f aca="false">IF(ISNUMBER(August!P$36), -August!P$36, "-")</f>
        <v>-</v>
      </c>
      <c r="P10" s="29" t="str">
        <f aca="false">IF(ISNUMBER(August!Q$36), -August!Q$36, "-")</f>
        <v>-</v>
      </c>
      <c r="Q10" s="16"/>
      <c r="R10" s="30" t="n">
        <f aca="false">IF(ISNUMBER(V34), -SUM(B10:P10)+V34, -SUM(B10:P10))</f>
        <v>-0</v>
      </c>
      <c r="S10" s="18" t="str">
        <f aca="false">IF((R10)=0, "", R10 / SUM(R$3:R$14))</f>
        <v/>
      </c>
      <c r="T10" s="31" t="str">
        <f aca="false">IF(August!U$36 &gt; 0, August!U$36, "")</f>
        <v/>
      </c>
      <c r="U10" s="32" t="str">
        <f aca="false">IF(ISNUMBER(R10+T10), R10+T10, "")</f>
        <v/>
      </c>
      <c r="V10" s="33" t="str">
        <f aca="false">IF(ISNUMBER(U10), U10/31, "")</f>
        <v/>
      </c>
      <c r="W10" s="34" t="s">
        <v>23</v>
      </c>
    </row>
    <row r="11" customFormat="false" ht="12.8" hidden="false" customHeight="false" outlineLevel="0" collapsed="false">
      <c r="A11" s="25" t="s">
        <v>24</v>
      </c>
      <c r="B11" s="26" t="str">
        <f aca="false">IF(ISNUMBER(September!C$36), -September!C$36, "-")</f>
        <v>-</v>
      </c>
      <c r="C11" s="27" t="str">
        <f aca="false">IF(ISNUMBER(September!D$36), -September!D$36, "-")</f>
        <v>-</v>
      </c>
      <c r="D11" s="28" t="str">
        <f aca="false">IF(ISNUMBER(September!E$36), -September!E$36, "-")</f>
        <v>-</v>
      </c>
      <c r="E11" s="26" t="str">
        <f aca="false">IF(ISNUMBER(September!F$36), -September!F$36, "-")</f>
        <v>-</v>
      </c>
      <c r="F11" s="28" t="str">
        <f aca="false">IF(ISNUMBER(September!G$36), -September!G$36, "-")</f>
        <v>-</v>
      </c>
      <c r="G11" s="26" t="str">
        <f aca="false">IF(ISNUMBER(September!H$36), -September!H$36, "-")</f>
        <v>-</v>
      </c>
      <c r="H11" s="27" t="str">
        <f aca="false">IF(ISNUMBER(September!I$36), -September!I$36, "-")</f>
        <v>-</v>
      </c>
      <c r="I11" s="28" t="str">
        <f aca="false">IF(ISNUMBER(September!J$36), -September!J$36, "-")</f>
        <v>-</v>
      </c>
      <c r="J11" s="26" t="str">
        <f aca="false">IF(ISNUMBER(September!K$36), -September!K$36, "-")</f>
        <v>-</v>
      </c>
      <c r="K11" s="27" t="str">
        <f aca="false">IF(ISNUMBER(September!L$36), -September!L$36, "-")</f>
        <v>-</v>
      </c>
      <c r="L11" s="27" t="str">
        <f aca="false">IF(ISNUMBER(September!M$36), -September!M$36, "-")</f>
        <v>-</v>
      </c>
      <c r="M11" s="27" t="str">
        <f aca="false">IF(ISNUMBER(September!N$36), -September!N$36, "-")</f>
        <v>-</v>
      </c>
      <c r="N11" s="27" t="str">
        <f aca="false">IF(ISNUMBER(September!O$36), -September!O$36, "-")</f>
        <v>-</v>
      </c>
      <c r="O11" s="28" t="str">
        <f aca="false">IF(ISNUMBER(September!P$36), -September!P$36, "-")</f>
        <v>-</v>
      </c>
      <c r="P11" s="29" t="str">
        <f aca="false">IF(ISNUMBER(September!Q$36), -September!Q$36, "-")</f>
        <v>-</v>
      </c>
      <c r="Q11" s="16"/>
      <c r="R11" s="30" t="n">
        <f aca="false">IF(ISNUMBER(V35), -SUM(B11:P11)+V35, -SUM(B11:P11))</f>
        <v>-0</v>
      </c>
      <c r="S11" s="18" t="str">
        <f aca="false">IF((R11)=0, "", R11 / SUM(R$3:R$14))</f>
        <v/>
      </c>
      <c r="T11" s="31" t="str">
        <f aca="false">IF(September!U$36 &gt; 0, September!U$36, "")</f>
        <v/>
      </c>
      <c r="U11" s="32" t="str">
        <f aca="false">IF(ISNUMBER(R11+T11), R11+T11, "")</f>
        <v/>
      </c>
      <c r="V11" s="33" t="str">
        <f aca="false">IF(ISNUMBER(U11), U11/31, "")</f>
        <v/>
      </c>
      <c r="W11" s="34" t="s">
        <v>25</v>
      </c>
    </row>
    <row r="12" customFormat="false" ht="12.8" hidden="false" customHeight="false" outlineLevel="0" collapsed="false">
      <c r="A12" s="25" t="s">
        <v>26</v>
      </c>
      <c r="B12" s="26" t="str">
        <f aca="false">IF(ISNUMBER(October!C$36), -October!C$36, "-")</f>
        <v>-</v>
      </c>
      <c r="C12" s="27" t="str">
        <f aca="false">IF(ISNUMBER(October!D$36), -October!D$36, "-")</f>
        <v>-</v>
      </c>
      <c r="D12" s="28" t="str">
        <f aca="false">IF(ISNUMBER(October!E$36), -October!E$36, "-")</f>
        <v>-</v>
      </c>
      <c r="E12" s="26" t="str">
        <f aca="false">IF(ISNUMBER(October!F$36), -October!F$36, "-")</f>
        <v>-</v>
      </c>
      <c r="F12" s="28" t="str">
        <f aca="false">IF(ISNUMBER(October!G$36), -October!G$36, "-")</f>
        <v>-</v>
      </c>
      <c r="G12" s="26" t="str">
        <f aca="false">IF(ISNUMBER(October!H$36), -October!H$36, "-")</f>
        <v>-</v>
      </c>
      <c r="H12" s="27" t="str">
        <f aca="false">IF(ISNUMBER(October!I$36), -October!I$36, "-")</f>
        <v>-</v>
      </c>
      <c r="I12" s="28" t="str">
        <f aca="false">IF(ISNUMBER(October!J$36), -October!J$36, "-")</f>
        <v>-</v>
      </c>
      <c r="J12" s="26" t="str">
        <f aca="false">IF(ISNUMBER(October!K$36), -October!K$36, "-")</f>
        <v>-</v>
      </c>
      <c r="K12" s="27" t="str">
        <f aca="false">IF(ISNUMBER(October!L$36), -October!L$36, "-")</f>
        <v>-</v>
      </c>
      <c r="L12" s="27" t="str">
        <f aca="false">IF(ISNUMBER(October!M$36), -October!M$36, "-")</f>
        <v>-</v>
      </c>
      <c r="M12" s="27" t="str">
        <f aca="false">IF(ISNUMBER(October!N$36), -October!N$36, "-")</f>
        <v>-</v>
      </c>
      <c r="N12" s="27" t="str">
        <f aca="false">IF(ISNUMBER(October!O$36), -October!O$36, "-")</f>
        <v>-</v>
      </c>
      <c r="O12" s="28" t="str">
        <f aca="false">IF(ISNUMBER(October!P$36), -October!P$36, "-")</f>
        <v>-</v>
      </c>
      <c r="P12" s="29" t="str">
        <f aca="false">IF(ISNUMBER(October!Q$36), -October!Q$36, "-")</f>
        <v>-</v>
      </c>
      <c r="Q12" s="16"/>
      <c r="R12" s="30" t="n">
        <f aca="false">IF(ISNUMBER(V36), -SUM(B12:P12)+V36, -SUM(B12:P12))</f>
        <v>-0</v>
      </c>
      <c r="S12" s="18" t="str">
        <f aca="false">IF((R12)=0, "", R12 / SUM(R$3:R$14))</f>
        <v/>
      </c>
      <c r="T12" s="31" t="str">
        <f aca="false">IF(October!U$36 &gt; 0, October!U$36, "")</f>
        <v/>
      </c>
      <c r="U12" s="32" t="str">
        <f aca="false">IF(ISNUMBER(R12+T12), R12+T12, "")</f>
        <v/>
      </c>
      <c r="V12" s="33" t="str">
        <f aca="false">IF(ISNUMBER(U12), U12/31, "")</f>
        <v/>
      </c>
      <c r="W12" s="34" t="s">
        <v>27</v>
      </c>
    </row>
    <row r="13" customFormat="false" ht="12.8" hidden="false" customHeight="false" outlineLevel="0" collapsed="false">
      <c r="A13" s="25" t="s">
        <v>28</v>
      </c>
      <c r="B13" s="26" t="str">
        <f aca="false">IF(ISNUMBER(November!C$36), -November!C$36, "-")</f>
        <v>-</v>
      </c>
      <c r="C13" s="27" t="str">
        <f aca="false">IF(ISNUMBER(November!D$36), -November!D$36, "-")</f>
        <v>-</v>
      </c>
      <c r="D13" s="28" t="str">
        <f aca="false">IF(ISNUMBER(November!E$36), -November!E$36, "-")</f>
        <v>-</v>
      </c>
      <c r="E13" s="26" t="str">
        <f aca="false">IF(ISNUMBER(November!F$36), -November!F$36, "-")</f>
        <v>-</v>
      </c>
      <c r="F13" s="28" t="str">
        <f aca="false">IF(ISNUMBER(November!G$36), -November!G$36, "-")</f>
        <v>-</v>
      </c>
      <c r="G13" s="26" t="str">
        <f aca="false">IF(ISNUMBER(November!H$36), -November!H$36, "-")</f>
        <v>-</v>
      </c>
      <c r="H13" s="27" t="str">
        <f aca="false">IF(ISNUMBER(November!I$36), -November!I$36, "-")</f>
        <v>-</v>
      </c>
      <c r="I13" s="28" t="str">
        <f aca="false">IF(ISNUMBER(November!J$36), -November!J$36, "-")</f>
        <v>-</v>
      </c>
      <c r="J13" s="26" t="str">
        <f aca="false">IF(ISNUMBER(November!K$36), -November!K$36, "-")</f>
        <v>-</v>
      </c>
      <c r="K13" s="27" t="str">
        <f aca="false">IF(ISNUMBER(November!L$36), -November!L$36, "-")</f>
        <v>-</v>
      </c>
      <c r="L13" s="27" t="str">
        <f aca="false">IF(ISNUMBER(November!M$36), -November!M$36, "-")</f>
        <v>-</v>
      </c>
      <c r="M13" s="27" t="str">
        <f aca="false">IF(ISNUMBER(November!N$36), -November!N$36, "-")</f>
        <v>-</v>
      </c>
      <c r="N13" s="27" t="str">
        <f aca="false">IF(ISNUMBER(November!O$36), -November!O$36, "-")</f>
        <v>-</v>
      </c>
      <c r="O13" s="28" t="str">
        <f aca="false">IF(ISNUMBER(November!P$36), -November!P$36, "-")</f>
        <v>-</v>
      </c>
      <c r="P13" s="29" t="str">
        <f aca="false">IF(ISNUMBER(November!Q$36), -November!Q$36, "-")</f>
        <v>-</v>
      </c>
      <c r="Q13" s="16"/>
      <c r="R13" s="30" t="n">
        <f aca="false">IF(ISNUMBER(V37), -SUM(B13:P13)+V37, -SUM(B13:P13))</f>
        <v>-0</v>
      </c>
      <c r="S13" s="18" t="str">
        <f aca="false">IF((R13)=0, "", R13 / SUM(R$3:R$14))</f>
        <v/>
      </c>
      <c r="T13" s="31" t="str">
        <f aca="false">IF(November!U$36 &gt; 0, November!U$36, "")</f>
        <v/>
      </c>
      <c r="U13" s="32" t="str">
        <f aca="false">IF(ISNUMBER(R13+T13), R13+T13, "")</f>
        <v/>
      </c>
      <c r="V13" s="33" t="str">
        <f aca="false">IF(ISNUMBER(U13), U13/30, "")</f>
        <v/>
      </c>
      <c r="W13" s="34" t="s">
        <v>29</v>
      </c>
    </row>
    <row r="14" customFormat="false" ht="12.8" hidden="false" customHeight="false" outlineLevel="0" collapsed="false">
      <c r="A14" s="25" t="s">
        <v>30</v>
      </c>
      <c r="B14" s="26" t="str">
        <f aca="false">IF(ISNUMBER(December!C$36), -December!C$36, "-")</f>
        <v>-</v>
      </c>
      <c r="C14" s="27" t="str">
        <f aca="false">IF(ISNUMBER(December!D$36), -December!D$36, "-")</f>
        <v>-</v>
      </c>
      <c r="D14" s="28" t="str">
        <f aca="false">IF(ISNUMBER(December!E$36), -December!E$36, "-")</f>
        <v>-</v>
      </c>
      <c r="E14" s="26" t="str">
        <f aca="false">IF(ISNUMBER(December!F$36), -December!F$36, "-")</f>
        <v>-</v>
      </c>
      <c r="F14" s="28" t="str">
        <f aca="false">IF(ISNUMBER(December!G$36), -December!G$36, "-")</f>
        <v>-</v>
      </c>
      <c r="G14" s="26" t="str">
        <f aca="false">IF(ISNUMBER(December!H$36), -December!H$36, "-")</f>
        <v>-</v>
      </c>
      <c r="H14" s="27" t="str">
        <f aca="false">IF(ISNUMBER(December!I$36), -December!I$36, "-")</f>
        <v>-</v>
      </c>
      <c r="I14" s="28" t="str">
        <f aca="false">IF(ISNUMBER(December!J$36), -December!J$36, "-")</f>
        <v>-</v>
      </c>
      <c r="J14" s="26" t="str">
        <f aca="false">IF(ISNUMBER(December!K$36), -December!K$36, "-")</f>
        <v>-</v>
      </c>
      <c r="K14" s="27" t="str">
        <f aca="false">IF(ISNUMBER(December!L$36), -December!L$36, "-")</f>
        <v>-</v>
      </c>
      <c r="L14" s="27" t="str">
        <f aca="false">IF(ISNUMBER(December!M$36), -December!M$36, "-")</f>
        <v>-</v>
      </c>
      <c r="M14" s="27" t="str">
        <f aca="false">IF(ISNUMBER(December!N$36), -December!N$36, "-")</f>
        <v>-</v>
      </c>
      <c r="N14" s="27" t="str">
        <f aca="false">IF(ISNUMBER(December!O$36), -December!O$36, "-")</f>
        <v>-</v>
      </c>
      <c r="O14" s="28" t="str">
        <f aca="false">IF(ISNUMBER(December!P$36), -December!P$36, "-")</f>
        <v>-</v>
      </c>
      <c r="P14" s="29" t="str">
        <f aca="false">IF(ISNUMBER(December!Q$36), -December!Q$36, "-")</f>
        <v>-</v>
      </c>
      <c r="Q14" s="16"/>
      <c r="R14" s="30" t="n">
        <f aca="false">IF(ISNUMBER(V38), -SUM(B14:P14)+V38, -SUM(B14:P14))</f>
        <v>-0</v>
      </c>
      <c r="S14" s="18" t="str">
        <f aca="false">IF((R14)=0, "", R14 / SUM(R$3:R$14))</f>
        <v/>
      </c>
      <c r="T14" s="31" t="str">
        <f aca="false">IF(December!U$36 &gt; 0, December!U$36, "")</f>
        <v/>
      </c>
      <c r="U14" s="32" t="str">
        <f aca="false">IF(ISNUMBER(R14+T14), R14+T14, "")</f>
        <v/>
      </c>
      <c r="V14" s="33" t="str">
        <f aca="false">IF(ISNUMBER(U14), U14/31, "")</f>
        <v/>
      </c>
      <c r="W14" s="35" t="s">
        <v>31</v>
      </c>
    </row>
    <row r="15" customFormat="false" ht="12.8" hidden="false" customHeight="false" outlineLevel="0" collapsed="false">
      <c r="A15" s="36"/>
      <c r="B15" s="37"/>
      <c r="C15" s="38"/>
      <c r="D15" s="39"/>
      <c r="E15" s="37"/>
      <c r="F15" s="39"/>
      <c r="G15" s="37"/>
      <c r="H15" s="38"/>
      <c r="I15" s="39"/>
      <c r="J15" s="37"/>
      <c r="K15" s="38"/>
      <c r="L15" s="38"/>
      <c r="M15" s="38"/>
      <c r="N15" s="38"/>
      <c r="O15" s="39"/>
      <c r="P15" s="40"/>
      <c r="Q15" s="16"/>
      <c r="R15" s="41"/>
      <c r="S15" s="42"/>
      <c r="T15" s="38"/>
      <c r="U15" s="41"/>
      <c r="V15" s="43"/>
      <c r="W15" s="44"/>
    </row>
    <row r="16" s="45" customFormat="true" ht="26.1" hidden="false" customHeight="true" outlineLevel="0" collapsed="false">
      <c r="B16" s="46" t="s">
        <v>32</v>
      </c>
      <c r="C16" s="47" t="s">
        <v>33</v>
      </c>
      <c r="D16" s="48" t="s">
        <v>34</v>
      </c>
      <c r="E16" s="49" t="s">
        <v>35</v>
      </c>
      <c r="F16" s="48" t="s">
        <v>36</v>
      </c>
      <c r="G16" s="49" t="s">
        <v>37</v>
      </c>
      <c r="H16" s="47" t="s">
        <v>38</v>
      </c>
      <c r="I16" s="48" t="s">
        <v>39</v>
      </c>
      <c r="J16" s="49" t="s">
        <v>40</v>
      </c>
      <c r="K16" s="47" t="s">
        <v>41</v>
      </c>
      <c r="L16" s="47" t="s">
        <v>42</v>
      </c>
      <c r="M16" s="47" t="s">
        <v>43</v>
      </c>
      <c r="N16" s="47" t="s">
        <v>44</v>
      </c>
      <c r="O16" s="48" t="s">
        <v>45</v>
      </c>
      <c r="P16" s="50" t="s">
        <v>4</v>
      </c>
      <c r="Q16" s="51"/>
      <c r="R16" s="52" t="s">
        <v>46</v>
      </c>
      <c r="S16" s="52"/>
      <c r="T16" s="53" t="s">
        <v>47</v>
      </c>
      <c r="U16" s="52" t="s">
        <v>48</v>
      </c>
      <c r="V16" s="52"/>
      <c r="W16" s="54"/>
    </row>
    <row r="17" s="45" customFormat="true" ht="22.35" hidden="false" customHeight="true" outlineLevel="0" collapsed="false">
      <c r="B17" s="55" t="str">
        <f aca="false">IF($R$18 = 0, "", IF($V$42 = "YES", B21 / $R$18, B18 / $R$21))</f>
        <v/>
      </c>
      <c r="C17" s="55" t="str">
        <f aca="false">IF($R$18 = 0, "", IF($V$42 = "YES", C21 / $R$18, C18 / $R$21))</f>
        <v/>
      </c>
      <c r="D17" s="55" t="str">
        <f aca="false">IF($R$18 = 0, "", IF($V$42 = "YES", D21 / $R$18, D18 / $R$21))</f>
        <v/>
      </c>
      <c r="E17" s="55" t="str">
        <f aca="false">IF($R$18 = 0, "", IF($V$42 = "YES", E21 / $R$18, E18 / $R$21))</f>
        <v/>
      </c>
      <c r="F17" s="55" t="str">
        <f aca="false">IF($R$18 = 0, "", IF($V$42 = "YES", F21 / $R$18, F18 / $R$21))</f>
        <v/>
      </c>
      <c r="G17" s="55" t="str">
        <f aca="false">IF($R$18 = 0, "", IF($V$42 = "YES", G21 / $R$18, G18 / $R$21))</f>
        <v/>
      </c>
      <c r="H17" s="55" t="str">
        <f aca="false">IF($R$18 = 0, "", IF($V$42 = "YES", H21 / $R$18, H18 / $R$21))</f>
        <v/>
      </c>
      <c r="I17" s="55" t="str">
        <f aca="false">IF($R$18 = 0, "", IF($V$42 = "YES", I21 / $R$18, I18 / $R$21))</f>
        <v/>
      </c>
      <c r="J17" s="55" t="str">
        <f aca="false">IF($R$18 = 0, "", IF($V$42 = "YES", J21 / $R$18, J18 / $R$21))</f>
        <v/>
      </c>
      <c r="K17" s="55" t="str">
        <f aca="false">IF($R$18 = 0, "", IF($V$42 = "YES", K21 / $R$18, K18 / $R$21))</f>
        <v/>
      </c>
      <c r="L17" s="55" t="str">
        <f aca="false">IF($R$18 = 0, "", IF($V$42 = "YES", L21 / $R$18, L18 / $R$21))</f>
        <v/>
      </c>
      <c r="M17" s="55" t="str">
        <f aca="false">IF($R$18 = 0, "", IF($V$42 = "YES", M21 / $R$18, M18 / $R$21))</f>
        <v/>
      </c>
      <c r="N17" s="55" t="str">
        <f aca="false">IF($R$18 = 0, "", IF($V$42 = "YES", N21 / $R$18, N18 / $R$21))</f>
        <v/>
      </c>
      <c r="O17" s="55" t="str">
        <f aca="false">IF($R$18 = 0, "", IF($V$42 = "YES", O21 / $R$18, O18 / $R$21))</f>
        <v/>
      </c>
      <c r="P17" s="55" t="str">
        <f aca="false">IF($R$18 = 0, "", IF($V$42 = "YES", P21 / $R$18, P18 / $R$21))</f>
        <v/>
      </c>
      <c r="R17" s="52"/>
      <c r="S17" s="52"/>
      <c r="T17" s="53"/>
      <c r="U17" s="53"/>
      <c r="V17" s="52"/>
      <c r="W17" s="56"/>
      <c r="X17" s="57"/>
      <c r="Y17" s="57"/>
    </row>
    <row r="18" customFormat="false" ht="12.8" hidden="false" customHeight="false" outlineLevel="0" collapsed="false">
      <c r="A18" s="58" t="str">
        <f aca="false">IF($V$42= "YES", "", "TO DATE")</f>
        <v>TO DATE</v>
      </c>
      <c r="B18" s="59" t="n">
        <f aca="true">IF($V$42= "YES", "", IF(MONTH(TODAY())=1, -SUM(B3),  IF(MONTH(TODAY())=2, -SUM(B3:B4),  IF(MONTH(TODAY())=3, -SUM(B3:B5),  IF(MONTH(TODAY())=4, -SUM(B3:B6),  IF(MONTH(TODAY())=5, -SUM(B3:B7),  IF(MONTH(TODAY())=6, -SUM(B3:B8),  IF(MONTH(TODAY())=7, -SUM(B3:B9),  IF(MONTH(TODAY())=8, -SUM(B3:B10),  IF(MONTH(TODAY())=9, -SUM(B3:B11),  IF(MONTH(TODAY())=10, -SUM(B3:B12),  IF(MONTH(TODAY())=11, -SUM(B3:B13),  -SUM(B3:B14)))))))))))))</f>
        <v>-0</v>
      </c>
      <c r="C18" s="59" t="n">
        <f aca="true">IF($V$42= "YES", "", IF(MONTH(TODAY())=1, -SUM(C3),  IF(MONTH(TODAY())=2, -SUM(C3:C4),  IF(MONTH(TODAY())=3, -SUM(C3:C5),  IF(MONTH(TODAY())=4, -SUM(C3:C6),  IF(MONTH(TODAY())=5, -SUM(C3:C7),  IF(MONTH(TODAY())=6, -SUM(C3:C8),  IF(MONTH(TODAY())=7, -SUM(C3:C9),  IF(MONTH(TODAY())=8, -SUM(C3:C10),  IF(MONTH(TODAY())=9, -SUM(C3:C11),  IF(MONTH(TODAY())=10, -SUM(C3:C12),  IF(MONTH(TODAY())=11, -SUM(C3:C13),  -SUM(C3:C14)))))))))))))</f>
        <v>-0</v>
      </c>
      <c r="D18" s="59" t="n">
        <f aca="true">IF($V$42= "YES", "", IF(MONTH(TODAY())=1, -SUM(D3),  IF(MONTH(TODAY())=2, -SUM(D3:D4),  IF(MONTH(TODAY())=3, -SUM(D3:D5),  IF(MONTH(TODAY())=4, -SUM(D3:D6),  IF(MONTH(TODAY())=5, -SUM(D3:D7),  IF(MONTH(TODAY())=6, -SUM(D3:D8),  IF(MONTH(TODAY())=7, -SUM(D3:D9),  IF(MONTH(TODAY())=8, -SUM(D3:D10),  IF(MONTH(TODAY())=9, -SUM(D3:D11),  IF(MONTH(TODAY())=10, -SUM(D3:D12),  IF(MONTH(TODAY())=11, -SUM(D3:D13),  -SUM(D3:D14)))))))))))))</f>
        <v>-0</v>
      </c>
      <c r="E18" s="59" t="n">
        <f aca="true">IF($V$42= "YES", "", IF(MONTH(TODAY())=1, -SUM(E3),  IF(MONTH(TODAY())=2, -SUM(E3:E4),  IF(MONTH(TODAY())=3, -SUM(E3:E5),  IF(MONTH(TODAY())=4, -SUM(E3:E6),  IF(MONTH(TODAY())=5, -SUM(E3:E7),  IF(MONTH(TODAY())=6, -SUM(E3:E8),  IF(MONTH(TODAY())=7, -SUM(E3:E9),  IF(MONTH(TODAY())=8, -SUM(E3:E10),  IF(MONTH(TODAY())=9, -SUM(E3:E11),  IF(MONTH(TODAY())=10, -SUM(E3:E12),  IF(MONTH(TODAY())=11, -SUM(E3:E13),  -SUM(E3:E14)))))))))))))</f>
        <v>-0</v>
      </c>
      <c r="F18" s="59" t="n">
        <f aca="true">IF($V$42= "YES", "", IF(MONTH(TODAY())=1, -SUM(F3),  IF(MONTH(TODAY())=2, -SUM(F3:F4),  IF(MONTH(TODAY())=3, -SUM(F3:F5),  IF(MONTH(TODAY())=4, -SUM(F3:F6),  IF(MONTH(TODAY())=5, -SUM(F3:F7),  IF(MONTH(TODAY())=6, -SUM(F3:F8),  IF(MONTH(TODAY())=7, -SUM(F3:F9),  IF(MONTH(TODAY())=8, -SUM(F3:F10),  IF(MONTH(TODAY())=9, -SUM(F3:F11),  IF(MONTH(TODAY())=10, -SUM(F3:F12),  IF(MONTH(TODAY())=11, -SUM(F3:F13),  -SUM(F3:F14)))))))))))))</f>
        <v>-0</v>
      </c>
      <c r="G18" s="59" t="n">
        <f aca="true">IF($V$42= "YES", "", IF(MONTH(TODAY())=1, -SUM(G3),  IF(MONTH(TODAY())=2, -SUM(G3:G4),  IF(MONTH(TODAY())=3, -SUM(G3:G5),  IF(MONTH(TODAY())=4, -SUM(G3:G6),  IF(MONTH(TODAY())=5, -SUM(G3:G7),  IF(MONTH(TODAY())=6, -SUM(G3:G8),  IF(MONTH(TODAY())=7, -SUM(G3:G9),  IF(MONTH(TODAY())=8, -SUM(G3:G10),  IF(MONTH(TODAY())=9, -SUM(G3:G11),  IF(MONTH(TODAY())=10, -SUM(G3:G12),  IF(MONTH(TODAY())=11, -SUM(G3:G13),  -SUM(G3:G14)))))))))))))</f>
        <v>-0</v>
      </c>
      <c r="H18" s="59" t="n">
        <f aca="true">IF($V$42= "YES", "", IF(MONTH(TODAY())=1, -SUM(H3),  IF(MONTH(TODAY())=2, -SUM(H3:H4),  IF(MONTH(TODAY())=3, -SUM(H3:H5),  IF(MONTH(TODAY())=4, -SUM(H3:H6),  IF(MONTH(TODAY())=5, -SUM(H3:H7),  IF(MONTH(TODAY())=6, -SUM(H3:H8),  IF(MONTH(TODAY())=7, -SUM(H3:H9),  IF(MONTH(TODAY())=8, -SUM(H3:H10),  IF(MONTH(TODAY())=9, -SUM(H3:H11),  IF(MONTH(TODAY())=10, -SUM(H3:H12),  IF(MONTH(TODAY())=11, -SUM(H3:H13),  -SUM(H3:H14)))))))))))))</f>
        <v>-0</v>
      </c>
      <c r="I18" s="59" t="n">
        <f aca="true">IF($V$42= "YES", "", IF(MONTH(TODAY())=1, -SUM(I3),  IF(MONTH(TODAY())=2, -SUM(I3:I4),  IF(MONTH(TODAY())=3, -SUM(I3:I5),  IF(MONTH(TODAY())=4, -SUM(I3:I6),  IF(MONTH(TODAY())=5, -SUM(I3:I7),  IF(MONTH(TODAY())=6, -SUM(I3:I8),  IF(MONTH(TODAY())=7, -SUM(I3:I9),  IF(MONTH(TODAY())=8, -SUM(I3:I10),  IF(MONTH(TODAY())=9, -SUM(I3:I11),  IF(MONTH(TODAY())=10, -SUM(I3:I12),  IF(MONTH(TODAY())=11, -SUM(I3:I13),  -SUM(I3:I14)))))))))))))</f>
        <v>-0</v>
      </c>
      <c r="J18" s="59" t="n">
        <f aca="true">IF($V$42= "YES", "", IF(MONTH(TODAY())=1, -SUM(J3),  IF(MONTH(TODAY())=2, -SUM(J3:J4),  IF(MONTH(TODAY())=3, -SUM(J3:J5),  IF(MONTH(TODAY())=4, -SUM(J3:J6),  IF(MONTH(TODAY())=5, -SUM(J3:J7),  IF(MONTH(TODAY())=6, -SUM(J3:J8),  IF(MONTH(TODAY())=7, -SUM(J3:J9),  IF(MONTH(TODAY())=8, -SUM(J3:J10),  IF(MONTH(TODAY())=9, -SUM(J3:J11),  IF(MONTH(TODAY())=10, -SUM(J3:J12),  IF(MONTH(TODAY())=11, -SUM(J3:J13),  -SUM(J3:J14)))))))))))))</f>
        <v>-0</v>
      </c>
      <c r="K18" s="59" t="n">
        <f aca="true">IF($V$42= "YES", "", IF(MONTH(TODAY())=1, -SUM(K3),  IF(MONTH(TODAY())=2, -SUM(K3:K4),  IF(MONTH(TODAY())=3, -SUM(K3:K5),  IF(MONTH(TODAY())=4, -SUM(K3:K6),  IF(MONTH(TODAY())=5, -SUM(K3:K7),  IF(MONTH(TODAY())=6, -SUM(K3:K8),  IF(MONTH(TODAY())=7, -SUM(K3:K9),  IF(MONTH(TODAY())=8, -SUM(K3:K10),  IF(MONTH(TODAY())=9, -SUM(K3:K11),  IF(MONTH(TODAY())=10, -SUM(K3:K12),  IF(MONTH(TODAY())=11, -SUM(K3:K13),  -SUM(K3:K14)))))))))))))</f>
        <v>-0</v>
      </c>
      <c r="L18" s="59" t="n">
        <f aca="true">IF($V$42= "YES", "", IF(MONTH(TODAY())=1, -SUM(L3),  IF(MONTH(TODAY())=2, -SUM(L3:L4),  IF(MONTH(TODAY())=3, -SUM(L3:L5),  IF(MONTH(TODAY())=4, -SUM(L3:L6),  IF(MONTH(TODAY())=5, -SUM(L3:L7),  IF(MONTH(TODAY())=6, -SUM(L3:L8),  IF(MONTH(TODAY())=7, -SUM(L3:L9),  IF(MONTH(TODAY())=8, -SUM(L3:L10),  IF(MONTH(TODAY())=9, -SUM(L3:L11),  IF(MONTH(TODAY())=10, -SUM(L3:L12),  IF(MONTH(TODAY())=11, -SUM(L3:L13),  -SUM(L3:L14)))))))))))))</f>
        <v>-0</v>
      </c>
      <c r="M18" s="59" t="n">
        <f aca="true">IF($V$42= "YES", "", IF(MONTH(TODAY())=1, -SUM(M3),  IF(MONTH(TODAY())=2, -SUM(M3:M4),  IF(MONTH(TODAY())=3, -SUM(M3:M5),  IF(MONTH(TODAY())=4, -SUM(M3:M6),  IF(MONTH(TODAY())=5, -SUM(M3:M7),  IF(MONTH(TODAY())=6, -SUM(M3:M8),  IF(MONTH(TODAY())=7, -SUM(M3:M9),  IF(MONTH(TODAY())=8, -SUM(M3:M10),  IF(MONTH(TODAY())=9, -SUM(M3:M11),  IF(MONTH(TODAY())=10, -SUM(M3:M12),  IF(MONTH(TODAY())=11, -SUM(M3:M13),  -SUM(M3:M14)))))))))))))</f>
        <v>-0</v>
      </c>
      <c r="N18" s="59" t="n">
        <f aca="true">IF($V$42= "YES", "", IF(MONTH(TODAY())=1, -SUM(N3),  IF(MONTH(TODAY())=2, -SUM(N3:N4),  IF(MONTH(TODAY())=3, -SUM(N3:N5),  IF(MONTH(TODAY())=4, -SUM(N3:N6),  IF(MONTH(TODAY())=5, -SUM(N3:N7),  IF(MONTH(TODAY())=6, -SUM(N3:N8),  IF(MONTH(TODAY())=7, -SUM(N3:N9),  IF(MONTH(TODAY())=8, -SUM(N3:N10),  IF(MONTH(TODAY())=9, -SUM(N3:N11),  IF(MONTH(TODAY())=10, -SUM(N3:N12),  IF(MONTH(TODAY())=11, -SUM(N3:N13),  -SUM(N3:N14)))))))))))))</f>
        <v>-0</v>
      </c>
      <c r="O18" s="59" t="n">
        <f aca="true">IF($V$42= "YES", "", IF(MONTH(TODAY())=1, -SUM(O3),  IF(MONTH(TODAY())=2, -SUM(O3:O4),  IF(MONTH(TODAY())=3, -SUM(O3:O5),  IF(MONTH(TODAY())=4, -SUM(O3:O6),  IF(MONTH(TODAY())=5, -SUM(O3:O7),  IF(MONTH(TODAY())=6, -SUM(O3:O8),  IF(MONTH(TODAY())=7, -SUM(O3:O9),  IF(MONTH(TODAY())=8, -SUM(O3:O10),  IF(MONTH(TODAY())=9, -SUM(O3:O11),  IF(MONTH(TODAY())=10, -SUM(O3:O12),  IF(MONTH(TODAY())=11, -SUM(O3:O13),  -SUM(O3:O14)))))))))))))</f>
        <v>-0</v>
      </c>
      <c r="P18" s="59" t="n">
        <f aca="true">IF($V$42= "YES", "", IF(MONTH(TODAY())=1, -SUM(P3),  IF(MONTH(TODAY())=2, -SUM(P3:P4),  IF(MONTH(TODAY())=3, -SUM(P3:P5),  IF(MONTH(TODAY())=4, -SUM(P3:P6),  IF(MONTH(TODAY())=5, -SUM(P3:P7),  IF(MONTH(TODAY())=6, -SUM(P3:P8),  IF(MONTH(TODAY())=7, -SUM(P3:P9),  IF(MONTH(TODAY())=8, -SUM(P3:P10),  IF(MONTH(TODAY())=9, -SUM(P3:P11),  IF(MONTH(TODAY())=10, -SUM(P3:P12),  IF(MONTH(TODAY())=11, -SUM(P3:P13),  -SUM(P3:P14)))))))))))))</f>
        <v>-0</v>
      </c>
      <c r="Q18" s="59"/>
      <c r="R18" s="60" t="n">
        <f aca="true">IF($V$42= "YES", SUM(R3:R14), IF(MONTH(TODAY())=1, SUM(R3),  IF(MONTH(TODAY())=2, SUM(R3:R4),  IF(MONTH(TODAY())=3, SUM(R3:R5),  IF(MONTH(TODAY())=4, SUM(R3:R6),  IF(MONTH(TODAY())=5, SUM(R3:R7),  IF(MONTH(TODAY())=6, SUM(R3:R8),  IF(MONTH(TODAY())=7, SUM(R3:R9),  IF(MONTH(TODAY())=8, SUM(R3:R10),  IF(MONTH(TODAY())=9, SUM(R3:R11),  IF(MONTH(TODAY())=10, SUM(R3:R12),  IF(MONTH(TODAY())=11, SUM(R3:R13),  SUM(R3:R14)))))))))))))</f>
        <v>0</v>
      </c>
      <c r="S18" s="60"/>
      <c r="T18" s="61" t="n">
        <f aca="true">IF($V$42= "YES", SUM(T3:T14), IF(MONTH(TODAY())=1, SUM(T3),  IF(MONTH(TODAY())=2, SUM(T3:T4),  IF(MONTH(TODAY())=3, SUM(T3:T5),  IF(MONTH(TODAY())=4, SUM(T3:T6),  IF(MONTH(TODAY())=5, SUM(T3:T7),  IF(MONTH(TODAY())=6, SUM(T3:T8),  IF(MONTH(TODAY())=7, SUM(T3:T9),  IF(MONTH(TODAY())=8, SUM(T3:T10),  IF(MONTH(TODAY())=9, SUM(T3:T11),  IF(MONTH(TODAY())=10, SUM(T3:T12),  IF(MONTH(TODAY())=11, SUM(T3:T13),  SUM(T3:T14)))))))))))))</f>
        <v>0</v>
      </c>
      <c r="U18" s="62" t="n">
        <f aca="false">IF(ISNUMBER(T18), R18 + T18, "-")</f>
        <v>0</v>
      </c>
      <c r="V18" s="62"/>
      <c r="W18" s="63" t="str">
        <f aca="false">IF($V$42= "YES", "", "TO DATE")</f>
        <v>TO DATE</v>
      </c>
    </row>
    <row r="19" customFormat="false" ht="12.8" hidden="false" customHeight="false" outlineLevel="0" collapsed="false">
      <c r="A19" s="58" t="s">
        <v>49</v>
      </c>
      <c r="B19" s="59" t="n">
        <f aca="false">IF($V$42 = "YES", SUM(B2:B14) / $U$43, IF(ISNUMBER(B18), B18 / $T$43, "-"))</f>
        <v>-0</v>
      </c>
      <c r="C19" s="59" t="n">
        <f aca="false">IF($V$42 = "YES", SUM(C2:C14) / $U$43, IF(ISNUMBER(C18), C18 / $T$43, "-"))</f>
        <v>-0</v>
      </c>
      <c r="D19" s="59" t="n">
        <f aca="false">IF($V$42 = "YES", SUM(D2:D14) / $U$43, IF(ISNUMBER(D18), D18 / $T$43, "-"))</f>
        <v>-0</v>
      </c>
      <c r="E19" s="59" t="n">
        <f aca="false">IF($V$42 = "YES", SUM(E2:E14) / $U$43, IF(ISNUMBER(E18), E18 / $T$43, "-"))</f>
        <v>-0</v>
      </c>
      <c r="F19" s="59" t="n">
        <f aca="false">IF($V$42 = "YES", SUM(F2:F14) / $U$43, IF(ISNUMBER(F18), F18 / $T$43, "-"))</f>
        <v>-0</v>
      </c>
      <c r="G19" s="59" t="n">
        <f aca="false">IF($V$42 = "YES", SUM(G2:G14) / $U$43, IF(ISNUMBER(G18), G18 / $T$43, "-"))</f>
        <v>-0</v>
      </c>
      <c r="H19" s="59" t="n">
        <f aca="false">IF($V$42 = "YES", SUM(H2:H14) / $U$43, IF(ISNUMBER(H18), H18 / $T$43, "-"))</f>
        <v>-0</v>
      </c>
      <c r="I19" s="59" t="n">
        <f aca="false">IF($V$42 = "YES", SUM(I2:I14) / $U$43, IF(ISNUMBER(I18), I18 / $T$43, "-"))</f>
        <v>-0</v>
      </c>
      <c r="J19" s="59" t="n">
        <f aca="false">IF($V$42 = "YES", SUM(J2:J14) / $U$43, IF(ISNUMBER(J18), J18 / $T$43, "-"))</f>
        <v>-0</v>
      </c>
      <c r="K19" s="59" t="n">
        <f aca="false">IF($V$42 = "YES", SUM(K2:K14) / $U$43, IF(ISNUMBER(K18), K18 / $T$43, "-"))</f>
        <v>-0</v>
      </c>
      <c r="L19" s="59" t="n">
        <f aca="false">IF($V$42 = "YES", SUM(L2:L14) / $U$43, IF(ISNUMBER(L18), L18 / $T$43, "-"))</f>
        <v>-0</v>
      </c>
      <c r="M19" s="59" t="n">
        <f aca="false">IF($V$42 = "YES", SUM(M2:M14) / $U$43, IF(ISNUMBER(M18), M18 / $T$43, "-"))</f>
        <v>-0</v>
      </c>
      <c r="N19" s="59" t="n">
        <f aca="false">IF($V$42 = "YES", SUM(N2:N14) / $U$43, IF(ISNUMBER(N18), N18 / $T$43, "-"))</f>
        <v>-0</v>
      </c>
      <c r="O19" s="59" t="n">
        <f aca="false">IF($V$42 = "YES", SUM(O2:O14) / $U$43, IF(ISNUMBER(O18), O18 / $T$43, "-"))</f>
        <v>-0</v>
      </c>
      <c r="P19" s="59" t="n">
        <f aca="false">IF($V$42 = "YES", SUM(P2:P14) / $U$43, IF(ISNUMBER(P18), P18 / $T$43, "-"))</f>
        <v>-0</v>
      </c>
      <c r="Q19" s="59"/>
      <c r="R19" s="64" t="n">
        <f aca="false">IF(ISNUMBER(R18), R18 / T43, "")</f>
        <v>0</v>
      </c>
      <c r="S19" s="64"/>
      <c r="T19" s="65" t="n">
        <f aca="false">IF(ISNUMBER(T21), T21 / U43, "")</f>
        <v>0</v>
      </c>
      <c r="U19" s="66" t="n">
        <f aca="false">IF(ISNUMBER(T19), R19 + T19, "-")</f>
        <v>0</v>
      </c>
      <c r="V19" s="66"/>
      <c r="W19" s="63" t="s">
        <v>49</v>
      </c>
    </row>
    <row r="20" customFormat="false" ht="12.8" hidden="false" customHeight="false" outlineLevel="0" collapsed="false">
      <c r="A20" s="58"/>
      <c r="B20" s="59"/>
      <c r="C20" s="59"/>
      <c r="D20" s="59"/>
      <c r="E20" s="59"/>
      <c r="F20" s="59"/>
      <c r="G20" s="59"/>
      <c r="H20" s="59"/>
      <c r="I20" s="59"/>
      <c r="J20" s="59"/>
      <c r="K20" s="59"/>
      <c r="L20" s="59"/>
      <c r="M20" s="59"/>
      <c r="N20" s="59"/>
      <c r="O20" s="59"/>
      <c r="P20" s="59"/>
      <c r="Q20" s="59"/>
      <c r="R20" s="64"/>
      <c r="S20" s="67"/>
      <c r="T20" s="65"/>
      <c r="U20" s="65"/>
      <c r="V20" s="66"/>
      <c r="W20" s="63"/>
    </row>
    <row r="21" customFormat="false" ht="12.8" hidden="false" customHeight="false" outlineLevel="0" collapsed="false">
      <c r="A21" s="58" t="str">
        <f aca="false">IF((V42)="YES","TOTAL","FORECAST")</f>
        <v>FORECAST</v>
      </c>
      <c r="B21" s="59" t="n">
        <f aca="false">IF($V$42 = "YES", SUM(B2:B14), IF(ISNUMBER(B19), B19 * $U$43, ""))</f>
        <v>-0</v>
      </c>
      <c r="C21" s="59" t="n">
        <f aca="false">IF($V$42 = "YES", SUM(C2:C14), IF(ISNUMBER(C19), C19 * $U$43, ""))</f>
        <v>-0</v>
      </c>
      <c r="D21" s="59" t="n">
        <f aca="false">IF($V$42 = "YES", SUM(D2:D14), IF(ISNUMBER(D19), D19 * $U$43, ""))</f>
        <v>-0</v>
      </c>
      <c r="E21" s="59" t="n">
        <f aca="false">IF($V$42 = "YES", SUM(E2:E14), IF(ISNUMBER(E19), E19 * $U$43, ""))</f>
        <v>-0</v>
      </c>
      <c r="F21" s="59" t="n">
        <f aca="false">IF($V$42 = "YES", SUM(F2:F14), IF(ISNUMBER(F19), F19 * $U$43, ""))</f>
        <v>-0</v>
      </c>
      <c r="G21" s="59" t="n">
        <f aca="false">IF($V$42 = "YES", SUM(G2:G14), IF(ISNUMBER(G19), G19 * $U$43, ""))</f>
        <v>-0</v>
      </c>
      <c r="H21" s="59" t="n">
        <f aca="false">IF($V$42 = "YES", SUM(H2:H14), IF(ISNUMBER(H19), H19 * $U$43, ""))</f>
        <v>-0</v>
      </c>
      <c r="I21" s="59" t="n">
        <f aca="false">IF($V$42 = "YES", SUM(I2:I14), IF(ISNUMBER(I19), I19 * $U$43, ""))</f>
        <v>-0</v>
      </c>
      <c r="J21" s="59" t="n">
        <f aca="false">IF($V$42 = "YES", SUM(J2:J14), IF(ISNUMBER(J19), J19 * $U$43, ""))</f>
        <v>-0</v>
      </c>
      <c r="K21" s="59" t="n">
        <f aca="false">IF($V$42 = "YES", SUM(K2:K14), IF(ISNUMBER(K19), K19 * $U$43, ""))</f>
        <v>-0</v>
      </c>
      <c r="L21" s="59" t="n">
        <f aca="false">IF($V$42 = "YES", SUM(L2:L14), IF(ISNUMBER(L19), L19 * $U$43, ""))</f>
        <v>-0</v>
      </c>
      <c r="M21" s="59" t="n">
        <f aca="false">IF($V$42 = "YES", SUM(M2:M14), IF(ISNUMBER(M19), M19 * $U$43, ""))</f>
        <v>-0</v>
      </c>
      <c r="N21" s="59" t="n">
        <f aca="false">IF($V$42 = "YES", SUM(N2:N14), IF(ISNUMBER(N19), N19 * $U$43, ""))</f>
        <v>-0</v>
      </c>
      <c r="O21" s="59" t="n">
        <f aca="false">IF($V$42 = "YES", SUM(O2:O14), IF(ISNUMBER(O19), O19 * $U$43, ""))</f>
        <v>-0</v>
      </c>
      <c r="P21" s="59" t="n">
        <f aca="false">IF($V$42 = "YES", SUM(P2:P14), IF(ISNUMBER(P19), P19 * $U$43, ""))</f>
        <v>-0</v>
      </c>
      <c r="R21" s="68" t="n">
        <f aca="false">IF(ISNUMBER(R19), R19 * U43, "")</f>
        <v>0</v>
      </c>
      <c r="S21" s="68"/>
      <c r="T21" s="69" t="n">
        <f aca="false">IF(ISNUMBER(T18), SUM(T3:T14), "-")</f>
        <v>0</v>
      </c>
      <c r="U21" s="70" t="n">
        <f aca="false">IF(ISNUMBER(T21), R21 + T21, "-")</f>
        <v>0</v>
      </c>
      <c r="V21" s="70"/>
      <c r="W21" s="63" t="s">
        <v>50</v>
      </c>
    </row>
    <row r="22" customFormat="false" ht="12.8" hidden="false" customHeight="false" outlineLevel="0" collapsed="false">
      <c r="B22" s="71"/>
      <c r="C22" s="71"/>
      <c r="D22" s="71"/>
      <c r="E22" s="71"/>
      <c r="F22" s="71"/>
      <c r="G22" s="71"/>
      <c r="H22" s="71"/>
      <c r="I22" s="71"/>
      <c r="J22" s="71"/>
      <c r="K22" s="71"/>
      <c r="L22" s="71"/>
      <c r="M22" s="71"/>
      <c r="N22" s="71"/>
      <c r="O22" s="71"/>
      <c r="P22" s="71"/>
      <c r="T22" s="72"/>
    </row>
    <row r="23" customFormat="false" ht="8.2" hidden="false" customHeight="true" outlineLevel="0" collapsed="false">
      <c r="B23" s="71"/>
      <c r="C23" s="71"/>
      <c r="D23" s="71"/>
      <c r="E23" s="71"/>
      <c r="F23" s="71"/>
      <c r="G23" s="71"/>
      <c r="H23" s="71"/>
      <c r="I23" s="71"/>
      <c r="J23" s="71"/>
      <c r="K23" s="71"/>
      <c r="L23" s="71"/>
      <c r="M23" s="71"/>
      <c r="N23" s="71"/>
      <c r="O23" s="71"/>
      <c r="P23" s="71"/>
      <c r="T23" s="72"/>
    </row>
    <row r="24" customFormat="false" ht="17.9" hidden="false" customHeight="true" outlineLevel="0" collapsed="false">
      <c r="B24" s="73" t="s">
        <v>51</v>
      </c>
      <c r="C24" s="73"/>
      <c r="D24" s="73"/>
      <c r="E24" s="73"/>
      <c r="F24" s="73"/>
      <c r="G24" s="73"/>
      <c r="H24" s="73"/>
      <c r="I24" s="73"/>
      <c r="J24" s="73"/>
      <c r="K24" s="73"/>
      <c r="L24" s="73"/>
      <c r="M24" s="73"/>
      <c r="N24" s="73"/>
      <c r="S24" s="74" t="s">
        <v>52</v>
      </c>
      <c r="T24" s="74"/>
      <c r="U24" s="74"/>
      <c r="V24" s="74"/>
    </row>
    <row r="25" customFormat="false" ht="17.15" hidden="false" customHeight="true" outlineLevel="0" collapsed="false">
      <c r="A25" s="75"/>
      <c r="B25" s="76" t="s">
        <v>53</v>
      </c>
      <c r="C25" s="77" t="s">
        <v>10</v>
      </c>
      <c r="D25" s="77" t="s">
        <v>12</v>
      </c>
      <c r="E25" s="77" t="s">
        <v>14</v>
      </c>
      <c r="F25" s="77" t="s">
        <v>16</v>
      </c>
      <c r="G25" s="77" t="s">
        <v>17</v>
      </c>
      <c r="H25" s="77" t="s">
        <v>19</v>
      </c>
      <c r="I25" s="77" t="s">
        <v>21</v>
      </c>
      <c r="J25" s="77" t="s">
        <v>23</v>
      </c>
      <c r="K25" s="77" t="s">
        <v>25</v>
      </c>
      <c r="L25" s="77" t="s">
        <v>27</v>
      </c>
      <c r="M25" s="77" t="s">
        <v>29</v>
      </c>
      <c r="N25" s="77" t="s">
        <v>31</v>
      </c>
      <c r="O25" s="78" t="s">
        <v>54</v>
      </c>
      <c r="S25" s="49" t="s">
        <v>55</v>
      </c>
      <c r="T25" s="47" t="s">
        <v>56</v>
      </c>
      <c r="U25" s="48" t="s">
        <v>57</v>
      </c>
      <c r="V25" s="79" t="s">
        <v>54</v>
      </c>
    </row>
    <row r="26" customFormat="false" ht="12.8" hidden="false" customHeight="false" outlineLevel="0" collapsed="false">
      <c r="A26" s="80" t="s">
        <v>58</v>
      </c>
      <c r="B26" s="81"/>
      <c r="C26" s="16"/>
      <c r="D26" s="82"/>
      <c r="E26" s="16"/>
      <c r="F26" s="16"/>
      <c r="G26" s="16"/>
      <c r="H26" s="16"/>
      <c r="I26" s="16"/>
      <c r="J26" s="16"/>
      <c r="K26" s="16"/>
      <c r="L26" s="16"/>
      <c r="M26" s="16"/>
      <c r="N26" s="16"/>
      <c r="O26" s="83"/>
      <c r="P26" s="84"/>
      <c r="S26" s="85" t="str">
        <f aca="false">IF(($R$18)=0, "", (S39 / $R$18))</f>
        <v/>
      </c>
      <c r="T26" s="86" t="str">
        <f aca="false">IF(($R$18)=0, "", (T39 / $R$18))</f>
        <v/>
      </c>
      <c r="U26" s="86" t="str">
        <f aca="false">IF(($R$18)=0, "", (U39 / $R$18))</f>
        <v/>
      </c>
      <c r="V26" s="87"/>
    </row>
    <row r="27" s="23" customFormat="true" ht="14.9" hidden="false" customHeight="true" outlineLevel="0" collapsed="false">
      <c r="A27" s="22" t="s">
        <v>59</v>
      </c>
      <c r="B27" s="88"/>
      <c r="C27" s="89"/>
      <c r="D27" s="89"/>
      <c r="E27" s="89"/>
      <c r="F27" s="89"/>
      <c r="G27" s="89"/>
      <c r="H27" s="89"/>
      <c r="I27" s="89"/>
      <c r="J27" s="89"/>
      <c r="K27" s="89"/>
      <c r="L27" s="89"/>
      <c r="M27" s="89"/>
      <c r="N27" s="89"/>
      <c r="O27" s="90" t="str">
        <f aca="false">(IF(SUM(C27:N27)&gt; 0, -SUM(C27:N27), "-"))</f>
        <v>-</v>
      </c>
      <c r="R27" s="0"/>
      <c r="S27" s="12" t="str">
        <f aca="false">IF(ISNUMBER(January!$Z$36), -January!$Z$36, "-")</f>
        <v>-</v>
      </c>
      <c r="T27" s="13" t="str">
        <f aca="false">IF(ISNUMBER(January!$AA$36), -January!$AA$36, "-")</f>
        <v>-</v>
      </c>
      <c r="U27" s="14" t="str">
        <f aca="false">IF(ISNUMBER(January!$AB$36), -January!$AB$36, "-")</f>
        <v>-</v>
      </c>
      <c r="V27" s="15" t="str">
        <f aca="false">IF(SUM(S27:U27)&gt;0, -SUM(S27:U27), "-")</f>
        <v>-</v>
      </c>
      <c r="W27" s="91" t="s">
        <v>10</v>
      </c>
    </row>
    <row r="28" customFormat="false" ht="12.8" hidden="false" customHeight="false" outlineLevel="0" collapsed="false">
      <c r="A28" s="92"/>
      <c r="B28" s="93"/>
      <c r="C28" s="94"/>
      <c r="D28" s="94"/>
      <c r="E28" s="94"/>
      <c r="F28" s="94"/>
      <c r="G28" s="94"/>
      <c r="H28" s="94"/>
      <c r="I28" s="94"/>
      <c r="J28" s="94"/>
      <c r="K28" s="94"/>
      <c r="L28" s="94"/>
      <c r="M28" s="94"/>
      <c r="N28" s="94"/>
      <c r="O28" s="95"/>
      <c r="R28" s="0"/>
      <c r="S28" s="26" t="str">
        <f aca="false">IF(ISNUMBER(February!$Z$36), -February!$Z$36, "-")</f>
        <v>-</v>
      </c>
      <c r="T28" s="27" t="str">
        <f aca="false">IF(ISNUMBER(February!$AA$36), -February!$AA$36, "-")</f>
        <v>-</v>
      </c>
      <c r="U28" s="28" t="str">
        <f aca="false">IF(ISNUMBER(February!$AB$36), -February!$AB$36, "-")</f>
        <v>-</v>
      </c>
      <c r="V28" s="29" t="str">
        <f aca="false">IF(SUM(S28:U28)&gt;0, -SUM(S28:U28), "-")</f>
        <v>-</v>
      </c>
      <c r="W28" s="96" t="s">
        <v>12</v>
      </c>
    </row>
    <row r="29" customFormat="false" ht="12.8" hidden="false" customHeight="false" outlineLevel="0" collapsed="false">
      <c r="A29" s="97" t="s">
        <v>60</v>
      </c>
      <c r="B29" s="88"/>
      <c r="C29" s="89"/>
      <c r="D29" s="89"/>
      <c r="E29" s="89"/>
      <c r="F29" s="89"/>
      <c r="G29" s="89"/>
      <c r="H29" s="89"/>
      <c r="I29" s="89"/>
      <c r="J29" s="89"/>
      <c r="K29" s="89"/>
      <c r="L29" s="89"/>
      <c r="M29" s="89"/>
      <c r="N29" s="89"/>
      <c r="O29" s="90"/>
      <c r="R29" s="0"/>
      <c r="S29" s="26" t="str">
        <f aca="false">IF(ISNUMBER(March!$Z$36), -March!$Z$36, "-")</f>
        <v>-</v>
      </c>
      <c r="T29" s="27" t="str">
        <f aca="false">IF(ISNUMBER(March!$AA$36), -March!$AA$36, "-")</f>
        <v>-</v>
      </c>
      <c r="U29" s="28" t="str">
        <f aca="false">IF(ISNUMBER(March!$AB$36), -March!$AB$36, "-")</f>
        <v>-</v>
      </c>
      <c r="V29" s="29" t="str">
        <f aca="false">IF(SUM(S29:U29)&gt;0, -SUM(S29:U29), "-")</f>
        <v>-</v>
      </c>
      <c r="W29" s="96" t="s">
        <v>14</v>
      </c>
    </row>
    <row r="30" customFormat="false" ht="12.8" hidden="false" customHeight="false" outlineLevel="0" collapsed="false">
      <c r="A30" s="34" t="s">
        <v>43</v>
      </c>
      <c r="B30" s="98"/>
      <c r="C30" s="99"/>
      <c r="D30" s="99"/>
      <c r="E30" s="99"/>
      <c r="F30" s="99"/>
      <c r="G30" s="99"/>
      <c r="H30" s="99"/>
      <c r="I30" s="99"/>
      <c r="J30" s="99"/>
      <c r="K30" s="99"/>
      <c r="L30" s="99"/>
      <c r="M30" s="99"/>
      <c r="N30" s="99"/>
      <c r="O30" s="100" t="str">
        <f aca="false">(IF(SUM(C30:N30)&gt; 0, -SUM(C30:N30), "-"))</f>
        <v>-</v>
      </c>
      <c r="R30" s="0"/>
      <c r="S30" s="26" t="str">
        <f aca="false">IF(ISNUMBER(April!$Z$36), -April!$Z$36, "-")</f>
        <v>-</v>
      </c>
      <c r="T30" s="27" t="str">
        <f aca="false">IF(ISNUMBER(April!$AA$36), -April!$AA$36, "-")</f>
        <v>-</v>
      </c>
      <c r="U30" s="28" t="str">
        <f aca="false">IF(ISNUMBER(April!$AB$36), -April!$AB$36, "-")</f>
        <v>-</v>
      </c>
      <c r="V30" s="29" t="str">
        <f aca="false">IF(SUM(S30:U30)&gt;0, -SUM(S30:U30), "-")</f>
        <v>-</v>
      </c>
      <c r="W30" s="96" t="s">
        <v>16</v>
      </c>
    </row>
    <row r="31" customFormat="false" ht="12.8" hidden="false" customHeight="false" outlineLevel="0" collapsed="false">
      <c r="A31" s="34" t="s">
        <v>42</v>
      </c>
      <c r="B31" s="98"/>
      <c r="C31" s="99"/>
      <c r="D31" s="99"/>
      <c r="E31" s="99"/>
      <c r="F31" s="99"/>
      <c r="G31" s="99"/>
      <c r="H31" s="99"/>
      <c r="I31" s="99"/>
      <c r="J31" s="99"/>
      <c r="K31" s="99"/>
      <c r="L31" s="99"/>
      <c r="M31" s="99"/>
      <c r="N31" s="99"/>
      <c r="O31" s="100" t="str">
        <f aca="false">(IF(SUM(C31:N31)&gt; 0, -SUM(C31:N31), "-"))</f>
        <v>-</v>
      </c>
      <c r="R31" s="0"/>
      <c r="S31" s="26" t="str">
        <f aca="false">IF(ISNUMBER(May!$Z$36), -May!$Z$36, "-")</f>
        <v>-</v>
      </c>
      <c r="T31" s="27" t="str">
        <f aca="false">IF(ISNUMBER(May!$AA$36), -May!$AA$36, "-")</f>
        <v>-</v>
      </c>
      <c r="U31" s="28" t="str">
        <f aca="false">IF(ISNUMBER(May!$AB$36), -May!$AB$36, "-")</f>
        <v>-</v>
      </c>
      <c r="V31" s="29" t="str">
        <f aca="false">IF(SUM(S31:U31)&gt;0, -SUM(S31:U31), "-")</f>
        <v>-</v>
      </c>
      <c r="W31" s="96" t="s">
        <v>17</v>
      </c>
    </row>
    <row r="32" customFormat="false" ht="12.8" hidden="false" customHeight="false" outlineLevel="0" collapsed="false">
      <c r="A32" s="101"/>
      <c r="B32" s="93"/>
      <c r="C32" s="101"/>
      <c r="D32" s="101"/>
      <c r="E32" s="101"/>
      <c r="F32" s="101"/>
      <c r="G32" s="101"/>
      <c r="H32" s="101"/>
      <c r="I32" s="101"/>
      <c r="J32" s="101"/>
      <c r="K32" s="101"/>
      <c r="L32" s="101"/>
      <c r="M32" s="101"/>
      <c r="N32" s="101"/>
      <c r="O32" s="95"/>
      <c r="R32" s="0"/>
      <c r="S32" s="26" t="str">
        <f aca="false">IF(ISNUMBER(June!$Z$36), -June!$Z$36, "-")</f>
        <v>-</v>
      </c>
      <c r="T32" s="27" t="str">
        <f aca="false">IF(ISNUMBER(June!$AA$36), -June!$AA$36, "-")</f>
        <v>-</v>
      </c>
      <c r="U32" s="28" t="str">
        <f aca="false">IF(ISNUMBER(June!$AB$36), -June!$AB$36, "-")</f>
        <v>-</v>
      </c>
      <c r="V32" s="29" t="str">
        <f aca="false">IF(SUM(S32:U32)&gt;0, -SUM(S32:U32), "-")</f>
        <v>-</v>
      </c>
      <c r="W32" s="96" t="s">
        <v>19</v>
      </c>
    </row>
    <row r="33" customFormat="false" ht="12.8" hidden="false" customHeight="false" outlineLevel="0" collapsed="false">
      <c r="A33" s="97" t="s">
        <v>40</v>
      </c>
      <c r="B33" s="88"/>
      <c r="C33" s="89"/>
      <c r="D33" s="89"/>
      <c r="E33" s="89"/>
      <c r="F33" s="89"/>
      <c r="G33" s="89"/>
      <c r="H33" s="89"/>
      <c r="I33" s="89"/>
      <c r="J33" s="89"/>
      <c r="K33" s="89"/>
      <c r="L33" s="89"/>
      <c r="M33" s="89"/>
      <c r="N33" s="89"/>
      <c r="O33" s="90"/>
      <c r="R33" s="0"/>
      <c r="S33" s="26" t="str">
        <f aca="false">IF(ISNUMBER(July!$Z$36), -July!$Z$36, "-")</f>
        <v>-</v>
      </c>
      <c r="T33" s="27" t="str">
        <f aca="false">IF(ISNUMBER(July!$AA$36), -July!$AA$36, "-")</f>
        <v>-</v>
      </c>
      <c r="U33" s="28" t="str">
        <f aca="false">IF(ISNUMBER(July!$AB$36), -July!$AB$36, "-")</f>
        <v>-</v>
      </c>
      <c r="V33" s="29" t="str">
        <f aca="false">IF(SUM(S33:U33)&gt;0, -SUM(S33:U33), "-")</f>
        <v>-</v>
      </c>
      <c r="W33" s="96" t="s">
        <v>21</v>
      </c>
    </row>
    <row r="34" customFormat="false" ht="12.8" hidden="false" customHeight="false" outlineLevel="0" collapsed="false">
      <c r="A34" s="34" t="s">
        <v>61</v>
      </c>
      <c r="B34" s="98"/>
      <c r="C34" s="99"/>
      <c r="D34" s="99"/>
      <c r="E34" s="99"/>
      <c r="F34" s="99"/>
      <c r="G34" s="99"/>
      <c r="H34" s="99"/>
      <c r="I34" s="99"/>
      <c r="J34" s="99"/>
      <c r="K34" s="99"/>
      <c r="L34" s="99"/>
      <c r="M34" s="99"/>
      <c r="N34" s="99"/>
      <c r="O34" s="100" t="str">
        <f aca="false">(IF(SUM(C34:N34)&gt; 0, -SUM(C34:N34), "-"))</f>
        <v>-</v>
      </c>
      <c r="R34" s="0"/>
      <c r="S34" s="26" t="str">
        <f aca="false">IF(ISNUMBER(August!$Z$36), -August!$Z$36, "-")</f>
        <v>-</v>
      </c>
      <c r="T34" s="27" t="str">
        <f aca="false">IF(ISNUMBER(August!$AA$36), -August!$AA$36, "-")</f>
        <v>-</v>
      </c>
      <c r="U34" s="28" t="str">
        <f aca="false">IF(ISNUMBER(August!$AB$36), -August!$AB$36, "-")</f>
        <v>-</v>
      </c>
      <c r="V34" s="29" t="str">
        <f aca="false">IF(SUM(S34:U34)&gt;0, -SUM(S34:U34), "-")</f>
        <v>-</v>
      </c>
      <c r="W34" s="96" t="s">
        <v>23</v>
      </c>
    </row>
    <row r="35" customFormat="false" ht="12.8" hidden="false" customHeight="false" outlineLevel="0" collapsed="false">
      <c r="A35" s="34" t="s">
        <v>62</v>
      </c>
      <c r="B35" s="98"/>
      <c r="C35" s="99"/>
      <c r="D35" s="99"/>
      <c r="E35" s="99"/>
      <c r="F35" s="99"/>
      <c r="G35" s="99"/>
      <c r="H35" s="99"/>
      <c r="I35" s="99"/>
      <c r="J35" s="99"/>
      <c r="K35" s="99"/>
      <c r="L35" s="99"/>
      <c r="M35" s="99"/>
      <c r="N35" s="99"/>
      <c r="O35" s="100" t="str">
        <f aca="false">(IF(SUM(C35:N35)&gt; 0, -SUM(C35:N35), "-"))</f>
        <v>-</v>
      </c>
      <c r="R35" s="0"/>
      <c r="S35" s="26" t="str">
        <f aca="false">IF(ISNUMBER(September!$Z$36), -September!$Z$36, "-")</f>
        <v>-</v>
      </c>
      <c r="T35" s="27" t="str">
        <f aca="false">IF(ISNUMBER(September!$AA$36), -September!$AA$36, "-")</f>
        <v>-</v>
      </c>
      <c r="U35" s="28" t="str">
        <f aca="false">IF(ISNUMBER(September!$AB$36), -September!$AB$36, "-")</f>
        <v>-</v>
      </c>
      <c r="V35" s="29" t="str">
        <f aca="false">IF(SUM(S35:U35)&gt;0, -SUM(S35:U35), "-")</f>
        <v>-</v>
      </c>
      <c r="W35" s="96" t="s">
        <v>25</v>
      </c>
    </row>
    <row r="36" customFormat="false" ht="12.8" hidden="false" customHeight="false" outlineLevel="0" collapsed="false">
      <c r="A36" s="92"/>
      <c r="B36" s="93"/>
      <c r="C36" s="94"/>
      <c r="D36" s="94"/>
      <c r="E36" s="94"/>
      <c r="F36" s="94"/>
      <c r="G36" s="94"/>
      <c r="H36" s="94"/>
      <c r="I36" s="94"/>
      <c r="J36" s="94"/>
      <c r="K36" s="94"/>
      <c r="L36" s="94"/>
      <c r="M36" s="94"/>
      <c r="N36" s="94"/>
      <c r="O36" s="95"/>
      <c r="R36" s="0"/>
      <c r="S36" s="26" t="str">
        <f aca="false">IF(ISNUMBER(October!$Z$36), -October!$Z$36, "-")</f>
        <v>-</v>
      </c>
      <c r="T36" s="27" t="str">
        <f aca="false">IF(ISNUMBER(October!$AA$36), -October!$AA$36, "-")</f>
        <v>-</v>
      </c>
      <c r="U36" s="28" t="str">
        <f aca="false">IF(ISNUMBER(October!$AB$36), -October!$AB$36, "-")</f>
        <v>-</v>
      </c>
      <c r="V36" s="29" t="str">
        <f aca="false">IF(SUM(S36:U36)&gt;0, -SUM(S36:U36), "-")</f>
        <v>-</v>
      </c>
      <c r="W36" s="96" t="s">
        <v>27</v>
      </c>
    </row>
    <row r="37" customFormat="false" ht="12.8" hidden="false" customHeight="false" outlineLevel="0" collapsed="false">
      <c r="A37" s="97" t="s">
        <v>63</v>
      </c>
      <c r="B37" s="88"/>
      <c r="C37" s="89"/>
      <c r="D37" s="89"/>
      <c r="E37" s="89"/>
      <c r="F37" s="89"/>
      <c r="G37" s="89"/>
      <c r="H37" s="89"/>
      <c r="I37" s="89"/>
      <c r="J37" s="89"/>
      <c r="K37" s="89"/>
      <c r="L37" s="89"/>
      <c r="M37" s="89"/>
      <c r="N37" s="89"/>
      <c r="O37" s="90"/>
      <c r="R37" s="0"/>
      <c r="S37" s="26" t="str">
        <f aca="false">IF(ISNUMBER($novemeber.$z$36), -$novemeber.$z$36, "-")</f>
        <v>-</v>
      </c>
      <c r="T37" s="27" t="str">
        <f aca="false">IF(ISNUMBER($novemeber.$z$36), -$novemeber.$z$36, "-")</f>
        <v>-</v>
      </c>
      <c r="U37" s="28" t="str">
        <f aca="false">IF(ISNUMBER($novemeber.$z$36), -$novemeber.$z$36, "-")</f>
        <v>-</v>
      </c>
      <c r="V37" s="29" t="str">
        <f aca="false">IF(SUM(S37:U37)&gt;0, -SUM(S37:U37), "-")</f>
        <v>-</v>
      </c>
      <c r="W37" s="96" t="s">
        <v>29</v>
      </c>
    </row>
    <row r="38" customFormat="false" ht="12.8" hidden="false" customHeight="false" outlineLevel="0" collapsed="false">
      <c r="A38" s="34" t="s">
        <v>64</v>
      </c>
      <c r="B38" s="98"/>
      <c r="C38" s="99"/>
      <c r="D38" s="99"/>
      <c r="E38" s="99"/>
      <c r="F38" s="99"/>
      <c r="G38" s="99"/>
      <c r="H38" s="99"/>
      <c r="I38" s="99"/>
      <c r="J38" s="99"/>
      <c r="K38" s="99"/>
      <c r="L38" s="99"/>
      <c r="M38" s="99"/>
      <c r="N38" s="99"/>
      <c r="O38" s="100" t="str">
        <f aca="false">(IF(SUM(C38:N38)&gt; 0, -SUM(C38:N38), "-"))</f>
        <v>-</v>
      </c>
      <c r="R38" s="0"/>
      <c r="S38" s="26" t="str">
        <f aca="false">IF(ISNUMBER(December!$Z$36), -December!$Z$36, "-")</f>
        <v>-</v>
      </c>
      <c r="T38" s="27" t="str">
        <f aca="false">IF(ISNUMBER(December!$AA$36), -December!$AA$36, "-")</f>
        <v>-</v>
      </c>
      <c r="U38" s="28" t="str">
        <f aca="false">IF(ISNUMBER(December!$AB$36), -December!$AB$36, "-")</f>
        <v>-</v>
      </c>
      <c r="V38" s="29" t="str">
        <f aca="false">IF(SUM(S38:U38)&gt;0, -SUM(S38:U38), "-")</f>
        <v>-</v>
      </c>
      <c r="W38" s="96" t="s">
        <v>31</v>
      </c>
    </row>
    <row r="39" customFormat="false" ht="12.8" hidden="false" customHeight="false" outlineLevel="0" collapsed="false">
      <c r="A39" s="35" t="s">
        <v>65</v>
      </c>
      <c r="B39" s="93"/>
      <c r="C39" s="94"/>
      <c r="D39" s="94"/>
      <c r="E39" s="94"/>
      <c r="F39" s="94"/>
      <c r="G39" s="94"/>
      <c r="H39" s="94"/>
      <c r="I39" s="94"/>
      <c r="J39" s="94"/>
      <c r="K39" s="94"/>
      <c r="L39" s="94"/>
      <c r="M39" s="94"/>
      <c r="N39" s="94"/>
      <c r="O39" s="95" t="str">
        <f aca="false">(IF(SUM(C39:N39)&gt; 0, -SUM(C39:N39), "-"))</f>
        <v>-</v>
      </c>
      <c r="S39" s="37" t="str">
        <f aca="false">IF(SUM(S27:S38)&gt;0, -SUM(S27:S38), "-")</f>
        <v>-</v>
      </c>
      <c r="T39" s="38" t="str">
        <f aca="false">IF(SUM(T27:T38)&gt;0, -SUM(T27:T38), "-")</f>
        <v>-</v>
      </c>
      <c r="U39" s="39" t="str">
        <f aca="false">IF(SUM(U27:U38)&gt;0, -SUM(U27:U38), "-")</f>
        <v>-</v>
      </c>
      <c r="V39" s="40" t="str">
        <f aca="false">IF(SUM(V27:V38)&lt;0, SUM(V27:V38), "-")</f>
        <v>-</v>
      </c>
      <c r="W39" s="102" t="s">
        <v>54</v>
      </c>
    </row>
    <row r="40" customFormat="false" ht="12.8" hidden="false" customHeight="false" outlineLevel="0" collapsed="false">
      <c r="A40" s="2"/>
      <c r="B40" s="24"/>
      <c r="C40" s="59"/>
      <c r="D40" s="59"/>
      <c r="E40" s="59"/>
      <c r="F40" s="59"/>
      <c r="G40" s="59"/>
      <c r="H40" s="59"/>
      <c r="I40" s="59"/>
      <c r="J40" s="59"/>
      <c r="K40" s="59"/>
      <c r="L40" s="59"/>
      <c r="M40" s="59"/>
      <c r="N40" s="59"/>
      <c r="O40" s="59"/>
    </row>
    <row r="41" customFormat="false" ht="12.8" hidden="false" customHeight="false" outlineLevel="0" collapsed="false">
      <c r="A41" s="2"/>
      <c r="B41" s="24"/>
      <c r="C41" s="59"/>
      <c r="D41" s="59"/>
      <c r="E41" s="59"/>
      <c r="F41" s="59"/>
      <c r="G41" s="59"/>
      <c r="H41" s="59"/>
      <c r="I41" s="59"/>
      <c r="J41" s="59"/>
      <c r="K41" s="59"/>
      <c r="L41" s="59"/>
      <c r="M41" s="59"/>
      <c r="N41" s="59"/>
      <c r="O41" s="59"/>
      <c r="S41" s="8" t="s">
        <v>66</v>
      </c>
      <c r="U41" s="0"/>
      <c r="V41" s="8" t="s">
        <v>67</v>
      </c>
    </row>
    <row r="42" customFormat="false" ht="12.8" hidden="false" customHeight="false" outlineLevel="0" collapsed="false">
      <c r="A42" s="2"/>
      <c r="B42" s="24"/>
      <c r="C42" s="59"/>
      <c r="D42" s="59"/>
      <c r="E42" s="59"/>
      <c r="F42" s="59"/>
      <c r="G42" s="59"/>
      <c r="H42" s="59"/>
      <c r="I42" s="59"/>
      <c r="J42" s="59"/>
      <c r="K42" s="59"/>
      <c r="L42" s="59"/>
      <c r="M42" s="59"/>
      <c r="N42" s="59"/>
      <c r="O42" s="59"/>
      <c r="S42" s="103" t="s">
        <v>68</v>
      </c>
      <c r="U42" s="0"/>
      <c r="V42" s="103" t="s">
        <v>69</v>
      </c>
    </row>
    <row r="43" customFormat="false" ht="20.1" hidden="false" customHeight="true" outlineLevel="0" collapsed="false">
      <c r="A43" s="104"/>
      <c r="B43" s="73" t="s">
        <v>70</v>
      </c>
      <c r="C43" s="73"/>
      <c r="D43" s="73"/>
      <c r="E43" s="73"/>
      <c r="F43" s="73"/>
      <c r="G43" s="73"/>
      <c r="H43" s="73"/>
      <c r="I43" s="73"/>
      <c r="J43" s="73"/>
      <c r="K43" s="73"/>
      <c r="L43" s="73"/>
      <c r="M43" s="73"/>
      <c r="N43" s="73"/>
      <c r="O43" s="59"/>
      <c r="S43" s="105" t="n">
        <f aca="false">IF(S42= "YES", 29, "28")</f>
        <v>29</v>
      </c>
      <c r="T43" s="106" t="n">
        <f aca="true">TODAY() - DATE(YEAR(TODAY()), 1, 1) + 1</f>
        <v>256</v>
      </c>
      <c r="U43" s="105" t="n">
        <f aca="false">IF(S42= "YES", 366, "365")</f>
        <v>366</v>
      </c>
    </row>
    <row r="44" customFormat="false" ht="12.8" hidden="false" customHeight="false" outlineLevel="0" collapsed="false">
      <c r="A44" s="104"/>
      <c r="B44" s="107" t="s">
        <v>53</v>
      </c>
      <c r="C44" s="108" t="s">
        <v>10</v>
      </c>
      <c r="D44" s="108" t="s">
        <v>12</v>
      </c>
      <c r="E44" s="108" t="s">
        <v>14</v>
      </c>
      <c r="F44" s="108" t="s">
        <v>16</v>
      </c>
      <c r="G44" s="108" t="s">
        <v>17</v>
      </c>
      <c r="H44" s="108" t="s">
        <v>19</v>
      </c>
      <c r="I44" s="108" t="s">
        <v>21</v>
      </c>
      <c r="J44" s="108" t="s">
        <v>23</v>
      </c>
      <c r="K44" s="108" t="s">
        <v>25</v>
      </c>
      <c r="L44" s="108" t="s">
        <v>27</v>
      </c>
      <c r="M44" s="108" t="s">
        <v>29</v>
      </c>
      <c r="N44" s="108" t="s">
        <v>31</v>
      </c>
      <c r="O44" s="78" t="s">
        <v>54</v>
      </c>
      <c r="S44" s="109" t="s">
        <v>71</v>
      </c>
      <c r="T44" s="0"/>
      <c r="U44" s="0"/>
      <c r="V44" s="0"/>
    </row>
    <row r="45" customFormat="false" ht="12.8" hidden="false" customHeight="true" outlineLevel="0" collapsed="false">
      <c r="A45" s="80" t="s">
        <v>58</v>
      </c>
      <c r="B45" s="81"/>
      <c r="C45" s="16"/>
      <c r="D45" s="16"/>
      <c r="E45" s="16"/>
      <c r="F45" s="16"/>
      <c r="G45" s="16"/>
      <c r="H45" s="16"/>
      <c r="I45" s="16"/>
      <c r="J45" s="16"/>
      <c r="K45" s="16"/>
      <c r="L45" s="16"/>
      <c r="M45" s="16"/>
      <c r="N45" s="16"/>
      <c r="O45" s="110"/>
      <c r="S45" s="111" t="s">
        <v>72</v>
      </c>
      <c r="T45" s="111"/>
      <c r="U45" s="111"/>
      <c r="V45" s="111"/>
      <c r="W45" s="111"/>
    </row>
    <row r="46" customFormat="false" ht="12.8" hidden="false" customHeight="false" outlineLevel="0" collapsed="false">
      <c r="A46" s="22" t="s">
        <v>73</v>
      </c>
      <c r="B46" s="112"/>
      <c r="C46" s="89"/>
      <c r="D46" s="89"/>
      <c r="E46" s="89"/>
      <c r="F46" s="89"/>
      <c r="G46" s="89"/>
      <c r="H46" s="89"/>
      <c r="I46" s="89"/>
      <c r="J46" s="89"/>
      <c r="K46" s="89"/>
      <c r="L46" s="89"/>
      <c r="M46" s="89"/>
      <c r="N46" s="89"/>
      <c r="O46" s="90" t="str">
        <f aca="false">(IF(SUM(C46:N46)&gt; 0, -SUM(C46:N46), "-"))</f>
        <v>-</v>
      </c>
      <c r="S46" s="111"/>
      <c r="T46" s="111"/>
      <c r="U46" s="111"/>
      <c r="V46" s="111"/>
      <c r="W46" s="111"/>
    </row>
    <row r="47" customFormat="false" ht="12.8" hidden="false" customHeight="false" outlineLevel="0" collapsed="false">
      <c r="A47" s="34" t="s">
        <v>74</v>
      </c>
      <c r="B47" s="113"/>
      <c r="C47" s="99"/>
      <c r="D47" s="99"/>
      <c r="E47" s="99"/>
      <c r="F47" s="99"/>
      <c r="G47" s="99"/>
      <c r="H47" s="99"/>
      <c r="I47" s="99"/>
      <c r="J47" s="99"/>
      <c r="K47" s="99"/>
      <c r="L47" s="99"/>
      <c r="M47" s="99"/>
      <c r="N47" s="99"/>
      <c r="O47" s="100" t="str">
        <f aca="false">(IF(SUM(C47:N47)&gt; 0, -SUM(C47:N47), "-"))</f>
        <v>-</v>
      </c>
      <c r="S47" s="111"/>
      <c r="T47" s="111"/>
      <c r="U47" s="111"/>
      <c r="V47" s="111"/>
      <c r="W47" s="111"/>
    </row>
    <row r="48" customFormat="false" ht="15" hidden="false" customHeight="false" outlineLevel="0" collapsed="false">
      <c r="A48" s="114"/>
      <c r="B48" s="113"/>
      <c r="C48" s="99"/>
      <c r="D48" s="99"/>
      <c r="E48" s="99"/>
      <c r="F48" s="99"/>
      <c r="G48" s="99"/>
      <c r="H48" s="99"/>
      <c r="I48" s="99"/>
      <c r="J48" s="99"/>
      <c r="K48" s="99"/>
      <c r="L48" s="99"/>
      <c r="M48" s="99"/>
      <c r="N48" s="99"/>
      <c r="O48" s="100"/>
      <c r="S48" s="111"/>
      <c r="T48" s="111"/>
      <c r="U48" s="111"/>
      <c r="V48" s="111"/>
      <c r="W48" s="111"/>
    </row>
    <row r="49" customFormat="false" ht="12.8" hidden="false" customHeight="false" outlineLevel="0" collapsed="false">
      <c r="A49" s="115" t="s">
        <v>60</v>
      </c>
      <c r="B49" s="113"/>
      <c r="C49" s="99"/>
      <c r="D49" s="99"/>
      <c r="E49" s="99"/>
      <c r="F49" s="99"/>
      <c r="G49" s="99"/>
      <c r="H49" s="99"/>
      <c r="I49" s="99"/>
      <c r="J49" s="99"/>
      <c r="K49" s="99"/>
      <c r="L49" s="99"/>
      <c r="M49" s="99"/>
      <c r="N49" s="99"/>
      <c r="O49" s="100"/>
      <c r="S49" s="111"/>
      <c r="T49" s="111"/>
      <c r="U49" s="111"/>
      <c r="V49" s="111"/>
      <c r="W49" s="111"/>
    </row>
    <row r="50" customFormat="false" ht="12.8" hidden="false" customHeight="false" outlineLevel="0" collapsed="false">
      <c r="A50" s="34" t="s">
        <v>75</v>
      </c>
      <c r="B50" s="113"/>
      <c r="C50" s="99"/>
      <c r="D50" s="99"/>
      <c r="E50" s="99"/>
      <c r="F50" s="99"/>
      <c r="G50" s="99"/>
      <c r="H50" s="99"/>
      <c r="I50" s="99"/>
      <c r="J50" s="99"/>
      <c r="K50" s="99"/>
      <c r="L50" s="99"/>
      <c r="M50" s="99"/>
      <c r="N50" s="99"/>
      <c r="O50" s="100" t="str">
        <f aca="false">(IF(SUM(C50:N50)&gt; 0, -SUM(C50:N50), "-"))</f>
        <v>-</v>
      </c>
      <c r="S50" s="111"/>
      <c r="T50" s="111"/>
      <c r="U50" s="111"/>
      <c r="V50" s="111"/>
      <c r="W50" s="111"/>
    </row>
    <row r="51" customFormat="false" ht="12.8" hidden="false" customHeight="false" outlineLevel="0" collapsed="false">
      <c r="A51" s="34" t="s">
        <v>76</v>
      </c>
      <c r="B51" s="113"/>
      <c r="C51" s="99"/>
      <c r="D51" s="99"/>
      <c r="E51" s="99"/>
      <c r="F51" s="99"/>
      <c r="G51" s="99"/>
      <c r="H51" s="99"/>
      <c r="I51" s="99"/>
      <c r="J51" s="99"/>
      <c r="K51" s="99"/>
      <c r="L51" s="99"/>
      <c r="M51" s="99"/>
      <c r="N51" s="99"/>
      <c r="O51" s="100" t="str">
        <f aca="false">(IF(SUM(C51:N51)&gt; 0, -SUM(C51:N51), "-"))</f>
        <v>-</v>
      </c>
      <c r="S51" s="111"/>
      <c r="T51" s="111"/>
      <c r="U51" s="111"/>
      <c r="V51" s="111"/>
      <c r="W51" s="111"/>
    </row>
    <row r="52" customFormat="false" ht="12.8" hidden="false" customHeight="false" outlineLevel="0" collapsed="false">
      <c r="A52" s="34" t="s">
        <v>77</v>
      </c>
      <c r="B52" s="113"/>
      <c r="C52" s="99"/>
      <c r="D52" s="99"/>
      <c r="E52" s="99"/>
      <c r="F52" s="99"/>
      <c r="G52" s="99"/>
      <c r="H52" s="99"/>
      <c r="I52" s="99"/>
      <c r="J52" s="99"/>
      <c r="K52" s="99"/>
      <c r="L52" s="99"/>
      <c r="M52" s="99"/>
      <c r="N52" s="99"/>
      <c r="O52" s="100" t="str">
        <f aca="false">(IF(SUM(C52:N52)&gt; 0, -SUM(C52:N52), "-"))</f>
        <v>-</v>
      </c>
      <c r="S52" s="111"/>
      <c r="T52" s="111"/>
      <c r="U52" s="111"/>
      <c r="V52" s="111"/>
      <c r="W52" s="111"/>
    </row>
    <row r="53" customFormat="false" ht="12.8" hidden="false" customHeight="false" outlineLevel="0" collapsed="false">
      <c r="A53" s="35" t="s">
        <v>78</v>
      </c>
      <c r="B53" s="116"/>
      <c r="C53" s="94"/>
      <c r="D53" s="94"/>
      <c r="E53" s="94"/>
      <c r="F53" s="94"/>
      <c r="G53" s="94"/>
      <c r="H53" s="94"/>
      <c r="I53" s="94"/>
      <c r="J53" s="94"/>
      <c r="K53" s="94"/>
      <c r="L53" s="94"/>
      <c r="M53" s="94"/>
      <c r="N53" s="94"/>
      <c r="O53" s="95" t="str">
        <f aca="false">(IF(SUM(C53:N53)&gt; 0, -SUM(C53:N53), "-"))</f>
        <v>-</v>
      </c>
    </row>
  </sheetData>
  <mergeCells count="22">
    <mergeCell ref="A1:A2"/>
    <mergeCell ref="B1:D1"/>
    <mergeCell ref="E1:F1"/>
    <mergeCell ref="G1:I1"/>
    <mergeCell ref="J1:O1"/>
    <mergeCell ref="R1:S1"/>
    <mergeCell ref="U1:V1"/>
    <mergeCell ref="R2:S2"/>
    <mergeCell ref="U2:V2"/>
    <mergeCell ref="R16:S17"/>
    <mergeCell ref="T16:T17"/>
    <mergeCell ref="U16:V17"/>
    <mergeCell ref="R18:S18"/>
    <mergeCell ref="U18:V18"/>
    <mergeCell ref="R19:S19"/>
    <mergeCell ref="U19:V19"/>
    <mergeCell ref="R21:S21"/>
    <mergeCell ref="U21:V21"/>
    <mergeCell ref="B24:N24"/>
    <mergeCell ref="S24:V24"/>
    <mergeCell ref="B43:N43"/>
    <mergeCell ref="S45:W52"/>
  </mergeCells>
  <conditionalFormatting sqref="B27:N53">
    <cfRule type="cellIs" priority="2" operator="equal" aboveAverage="0" equalAverage="0" bottom="0" percent="0" rank="0" text="" dxfId="0">
      <formula>"Cancelled"</formula>
    </cfRule>
    <cfRule type="cellIs" priority="3" operator="equal" aboveAverage="0" equalAverage="0" bottom="0" percent="0" rank="0" text="" dxfId="1">
      <formula>"Suspended"</formula>
    </cfRule>
  </conditionalFormatting>
  <conditionalFormatting sqref="S42:V42">
    <cfRule type="cellIs" priority="4" operator="equal" aboveAverage="0" equalAverage="0" bottom="0" percent="0" rank="0" text="" dxfId="2">
      <formula>"YES"</formula>
    </cfRule>
    <cfRule type="cellIs" priority="5" operator="equal" aboveAverage="0" equalAverage="0" bottom="0" percent="0" rank="0" text="" dxfId="0">
      <formula>"NO"</formula>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24</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Budget!K34:K$35)=0, "", SUMIF(Budget!B34:B$35, 1 , Budget!K34:K$35))</f>
        <v/>
      </c>
      <c r="L2" s="124" t="str">
        <f aca="false">IF(SUMIF(Budget!B46:B$53, 1 , Budget!K46:K$53)=0, "", SUMIF(Budget!B46:B$53, 1 , Budget!K46:K$53))</f>
        <v/>
      </c>
      <c r="M2" s="124" t="str">
        <f aca="false">IF(Budget!B31= 1 ,(Budget!K31),"")</f>
        <v/>
      </c>
      <c r="N2" s="124" t="str">
        <f aca="false">IF(Budget!B30= 1 ,(Budget!K30),"")</f>
        <v/>
      </c>
      <c r="O2" s="124" t="str">
        <f aca="false">IF(SUMIF(Budget!B38:B$39, 1 , Budget!K38:K$39)=0, "", SUMIF(Budget!B38:B$39, 1 , Budget!K38:K$39))</f>
        <v/>
      </c>
      <c r="P2" s="124" t="str">
        <f aca="false">IF(SUMIF(Budget!B27:B$28, 1 , Budget!K27:K$28)=0, "", SUMIF(Budget!B27:B$28, 1 , Budget!K27:K$28))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Budget!K34:K$35)=0, "", SUMIF(Budget!B34:B$35, 2 , Budget!K34:K$35))</f>
        <v/>
      </c>
      <c r="L3" s="124" t="str">
        <f aca="false">IF(SUMIF(Budget!B46:B$53, 2 , Budget!K46:K$53)=0, "", SUMIF(Budget!B46:B$53, 2 , Budget!K46:K$53))</f>
        <v/>
      </c>
      <c r="M3" s="124" t="str">
        <f aca="false">IF(Budget!B31= 2 ,(Budget!K31),"")</f>
        <v/>
      </c>
      <c r="N3" s="124" t="str">
        <f aca="false">IF(Budget!B30= 2 ,(Budget!K30),"")</f>
        <v/>
      </c>
      <c r="O3" s="124" t="str">
        <f aca="false">IF(SUMIF(Budget!B38:B$39, 2 , Budget!K38:K$39)=0, "", SUMIF(Budget!B38:B$39, 2 , Budget!K38:K$39))</f>
        <v/>
      </c>
      <c r="P3" s="124" t="str">
        <f aca="false">IF(SUMIF(Budget!B27:B$28, 2 , Budget!K27:K$28)=0, "", SUMIF(Budget!B27:B$28, 2 , Budget!K27:K$28))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C3" s="0"/>
      <c r="XFD3" s="0"/>
    </row>
    <row r="4" customFormat="false" ht="12.8" hidden="false" customHeight="false" outlineLevel="0" collapsed="false">
      <c r="B4" s="122" t="n">
        <v>3</v>
      </c>
      <c r="C4" s="135"/>
      <c r="D4" s="136"/>
      <c r="E4" s="137"/>
      <c r="F4" s="135"/>
      <c r="G4" s="137"/>
      <c r="H4" s="123"/>
      <c r="I4" s="124"/>
      <c r="J4" s="125"/>
      <c r="K4" s="124" t="str">
        <f aca="false">IF(SUMIF(Budget!B34:B$35, 3 , Budget!K34:K$35)=0, "", SUMIF(Budget!B34:B$35, 3 , Budget!K34:K$35))</f>
        <v/>
      </c>
      <c r="L4" s="124" t="str">
        <f aca="false">IF(SUMIF(Budget!B46:B$53, 3 , Budget!K46:K$53)=0, "", SUMIF(Budget!B46:B$53, 3 , Budget!K46:K$53))</f>
        <v/>
      </c>
      <c r="M4" s="124" t="str">
        <f aca="false">IF(Budget!B31= 3 ,(Budget!K31),"")</f>
        <v/>
      </c>
      <c r="N4" s="124" t="str">
        <f aca="false">IF(Budget!B30= 3 ,(Budget!K30),"")</f>
        <v/>
      </c>
      <c r="O4" s="124" t="str">
        <f aca="false">IF(SUMIF(Budget!B38:B$39, 3 , Budget!K38:K$39)=0, "", SUMIF(Budget!B38:B$39, 3 , Budget!K38:K$39))</f>
        <v/>
      </c>
      <c r="P4" s="124" t="str">
        <f aca="false">IF(SUMIF(Budget!B27:B$28, 3 , Budget!K27:K$28)=0, "", SUMIF(Budget!B27:B$28, 3 , Budget!K27:K$28))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c r="F5" s="135"/>
      <c r="G5" s="137"/>
      <c r="H5" s="123"/>
      <c r="I5" s="124"/>
      <c r="J5" s="125"/>
      <c r="K5" s="124" t="str">
        <f aca="false">IF(SUMIF(Budget!B34:B$35, 4 , Budget!K34:K$35)=0, "", SUMIF(Budget!B34:B$35, 4 , Budget!K34:K$35))</f>
        <v/>
      </c>
      <c r="L5" s="124" t="str">
        <f aca="false">IF(SUMIF(Budget!B46:B$53, 4 , Budget!K46:K$53)=0, "", SUMIF(Budget!B46:B$53, 4 , Budget!K46:K$53))</f>
        <v/>
      </c>
      <c r="M5" s="124" t="str">
        <f aca="false">IF(Budget!B31= 4 ,(Budget!K31),"")</f>
        <v/>
      </c>
      <c r="N5" s="124" t="str">
        <f aca="false">IF(Budget!B30= 4 ,(Budget!K30),"")</f>
        <v/>
      </c>
      <c r="O5" s="124" t="str">
        <f aca="false">IF(SUMIF(Budget!B38:B$39, 4 , Budget!K38:K$39)=0, "", SUMIF(Budget!B38:B$39, 4 , Budget!K38:K$39))</f>
        <v/>
      </c>
      <c r="P5" s="124" t="str">
        <f aca="false">IF(SUMIF(Budget!B27:B$28, 4 , Budget!K27:K$28)=0, "", SUMIF(Budget!B27:B$28, 4 , Budget!K27:K$28))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C5" s="0"/>
      <c r="XFD5" s="0"/>
    </row>
    <row r="6" customFormat="false" ht="12.8" hidden="false" customHeight="false" outlineLevel="0" collapsed="false">
      <c r="B6" s="122" t="n">
        <v>5</v>
      </c>
      <c r="C6" s="135"/>
      <c r="D6" s="136"/>
      <c r="E6" s="137"/>
      <c r="F6" s="135"/>
      <c r="G6" s="137"/>
      <c r="H6" s="123"/>
      <c r="I6" s="124"/>
      <c r="J6" s="125"/>
      <c r="K6" s="124" t="str">
        <f aca="false">IF(SUMIF(Budget!B34:B$35, 5 , Budget!K34:K$35)=0, "", SUMIF(Budget!B34:B$35, 5 , Budget!K34:K$35))</f>
        <v/>
      </c>
      <c r="L6" s="124" t="str">
        <f aca="false">IF(SUMIF(Budget!B46:B$53, 5 , Budget!K46:K$53)=0, "", SUMIF(Budget!B46:B$53, 5 , Budget!K46:K$53))</f>
        <v/>
      </c>
      <c r="M6" s="124" t="str">
        <f aca="false">IF(Budget!B31= 5 ,(Budget!K31),"")</f>
        <v/>
      </c>
      <c r="N6" s="124" t="str">
        <f aca="false">IF(Budget!B30= 5 ,(Budget!K30),"")</f>
        <v/>
      </c>
      <c r="O6" s="124" t="str">
        <f aca="false">IF(SUMIF(Budget!B38:B$39, 5 , Budget!K38:K$39)=0, "", SUMIF(Budget!B38:B$39, 5 , Budget!K38:K$39))</f>
        <v/>
      </c>
      <c r="P6" s="124" t="str">
        <f aca="false">IF(SUMIF(Budget!B27:B$28, 5 , Budget!K27:K$28)=0, "", SUMIF(Budget!B27:B$28, 5 , Budget!K27:K$28))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Budget!K34:K$35)=0, "", SUMIF(Budget!B34:B$35, 6 , Budget!K34:K$35))</f>
        <v/>
      </c>
      <c r="L7" s="124" t="str">
        <f aca="false">IF(SUMIF(Budget!B46:B$53, 6 , Budget!K46:K$53)=0, "", SUMIF(Budget!B46:B$53, 6 , Budget!K46:K$53))</f>
        <v/>
      </c>
      <c r="M7" s="124" t="str">
        <f aca="false">IF(Budget!B31= 6 ,(Budget!K31),"")</f>
        <v/>
      </c>
      <c r="N7" s="124" t="str">
        <f aca="false">IF(Budget!B30= 6 ,(Budget!K30),"")</f>
        <v/>
      </c>
      <c r="O7" s="124" t="str">
        <f aca="false">IF(SUMIF(Budget!B38:B$39, 6 , Budget!K38:K$39)=0, "", SUMIF(Budget!B38:B$39, 6 , Budget!K38:K$39))</f>
        <v/>
      </c>
      <c r="P7" s="124" t="str">
        <f aca="false">IF(SUMIF(Budget!B27:B$28, 6 , Budget!K27:K$28)=0, "", SUMIF(Budget!B27:B$28, 6 , Budget!K27:K$28))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C7" s="0"/>
      <c r="XFD7" s="0"/>
    </row>
    <row r="8" customFormat="false" ht="12.8" hidden="false" customHeight="false" outlineLevel="0" collapsed="false">
      <c r="B8" s="122" t="n">
        <v>7</v>
      </c>
      <c r="C8" s="135"/>
      <c r="D8" s="136"/>
      <c r="E8" s="137"/>
      <c r="F8" s="135"/>
      <c r="G8" s="137"/>
      <c r="H8" s="123"/>
      <c r="I8" s="124"/>
      <c r="J8" s="125"/>
      <c r="K8" s="124" t="str">
        <f aca="false">IF(SUMIF(Budget!B34:B$35, 7 , Budget!K34:K$35)=0, "", SUMIF(Budget!B34:B$35, 7 , Budget!K34:K$35))</f>
        <v/>
      </c>
      <c r="L8" s="124" t="str">
        <f aca="false">IF(SUMIF(Budget!B46:B$53, 7 , Budget!K46:K$53)=0, "", SUMIF(Budget!B46:B$53, 7 , Budget!K46:K$53))</f>
        <v/>
      </c>
      <c r="M8" s="124" t="str">
        <f aca="false">IF(Budget!B31= 7 ,(Budget!K31),"")</f>
        <v/>
      </c>
      <c r="N8" s="124" t="str">
        <f aca="false">IF(Budget!B30= 7 ,(Budget!K30),"")</f>
        <v/>
      </c>
      <c r="O8" s="124" t="str">
        <f aca="false">IF(SUMIF(Budget!B38:B$39, 7 , Budget!K38:K$39)=0, "", SUMIF(Budget!B38:B$39, 7 , Budget!K38:K$39))</f>
        <v/>
      </c>
      <c r="P8" s="124" t="str">
        <f aca="false">IF(SUMIF(Budget!B27:B$28, 7 , Budget!K27:K$28)=0, "", SUMIF(Budget!B27:B$28, 7 , Budget!K27:K$28))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C8" s="0"/>
      <c r="XFD8" s="0"/>
    </row>
    <row r="9" customFormat="false" ht="12.8" hidden="false" customHeight="false" outlineLevel="0" collapsed="false">
      <c r="B9" s="122" t="n">
        <v>8</v>
      </c>
      <c r="C9" s="135"/>
      <c r="D9" s="136"/>
      <c r="E9" s="137"/>
      <c r="F9" s="135"/>
      <c r="G9" s="137"/>
      <c r="H9" s="123"/>
      <c r="I9" s="124"/>
      <c r="J9" s="125"/>
      <c r="K9" s="124" t="str">
        <f aca="false">IF(SUMIF(Budget!B34:B$35, 8 , Budget!K34:K$35)=0, "", SUMIF(Budget!B34:B$35, 8 , Budget!K34:K$35))</f>
        <v/>
      </c>
      <c r="L9" s="124" t="str">
        <f aca="false">IF(SUMIF(Budget!B46:B$53, 8 , Budget!K46:K$53)=0, "", SUMIF(Budget!B46:B$53, 8 , Budget!K46:K$53))</f>
        <v/>
      </c>
      <c r="M9" s="124" t="str">
        <f aca="false">IF(Budget!B31= 8 ,(Budget!K31),"")</f>
        <v/>
      </c>
      <c r="N9" s="124" t="str">
        <f aca="false">IF(Budget!B30= 8 ,(Budget!K30),"")</f>
        <v/>
      </c>
      <c r="O9" s="124" t="str">
        <f aca="false">IF(SUMIF(Budget!B38:B$39, 8 , Budget!K38:K$39)=0, "", SUMIF(Budget!B38:B$39, 8 , Budget!K38:K$39))</f>
        <v/>
      </c>
      <c r="P9" s="124" t="str">
        <f aca="false">IF(SUMIF(Budget!B27:B$28, 8 , Budget!K27:K$28)=0, "", SUMIF(Budget!B27:B$28, 8 , Budget!K27:K$28))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C9" s="0"/>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Budget!K34:K$35)=0, "", SUMIF(Budget!B34:B$35, 9 , Budget!K34:K$35))</f>
        <v/>
      </c>
      <c r="L10" s="124" t="str">
        <f aca="false">IF(SUMIF(Budget!B46:B$53, 9 , Budget!K46:K$53)=0, "", SUMIF(Budget!B46:B$53, 9 , Budget!K46:K$53))</f>
        <v/>
      </c>
      <c r="M10" s="124" t="str">
        <f aca="false">IF(Budget!B31= 9 ,(Budget!K31),"")</f>
        <v/>
      </c>
      <c r="N10" s="124" t="str">
        <f aca="false">IF(Budget!B30= 9 ,(Budget!K30),"")</f>
        <v/>
      </c>
      <c r="O10" s="124" t="str">
        <f aca="false">IF(SUMIF(Budget!B38:B$39, 9 , Budget!K38:K$39)=0, "", SUMIF(Budget!B38:B$39, 9 , Budget!K38:K$39))</f>
        <v/>
      </c>
      <c r="P10" s="124" t="str">
        <f aca="false">IF(SUMIF(Budget!B27:B$28, 9 , Budget!K27:K$28)=0, "", SUMIF(Budget!B27:B$28, 9 , Budget!K27:K$28))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C10" s="0"/>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Budget!K34:K$35)=0, "", SUMIF(Budget!B34:B$35, 10 , Budget!K34:K$35))</f>
        <v/>
      </c>
      <c r="L11" s="124" t="str">
        <f aca="false">IF(SUMIF(Budget!B46:B$53, 10 , Budget!K46:K$53)=0, "", SUMIF(Budget!B46:B$53, 10 , Budget!K46:K$53))</f>
        <v/>
      </c>
      <c r="M11" s="124" t="str">
        <f aca="false">IF(Budget!B31= 10 ,(Budget!K31),"")</f>
        <v/>
      </c>
      <c r="N11" s="124" t="str">
        <f aca="false">IF(Budget!B30= 10 ,(Budget!K30),"")</f>
        <v/>
      </c>
      <c r="O11" s="124" t="str">
        <f aca="false">IF(SUMIF(Budget!B38:B$39, 10 , Budget!K38:K$39)=0, "", SUMIF(Budget!B38:B$39, 10 , Budget!K38:K$39))</f>
        <v/>
      </c>
      <c r="P11" s="124" t="str">
        <f aca="false">IF(SUMIF(Budget!B27:B$28, 10 , Budget!K27:K$28)=0, "", SUMIF(Budget!B27:B$28, 10 , Budget!K27:K$28))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C11" s="0"/>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Budget!K34:K$35)=0, "", SUMIF(Budget!B34:B$35, 11 , Budget!K34:K$35))</f>
        <v/>
      </c>
      <c r="L12" s="124" t="str">
        <f aca="false">IF(SUMIF(Budget!B46:B$53, 11 , Budget!K46:K$53)=0, "", SUMIF(Budget!B46:B$53, 11 , Budget!K46:K$53))</f>
        <v/>
      </c>
      <c r="M12" s="124" t="str">
        <f aca="false">IF(Budget!B31= 11 ,(Budget!K31),"")</f>
        <v/>
      </c>
      <c r="N12" s="124" t="str">
        <f aca="false">IF(Budget!B30= 11 ,(Budget!K30),"")</f>
        <v/>
      </c>
      <c r="O12" s="124" t="str">
        <f aca="false">IF(SUMIF(Budget!B38:B$39, 11 , Budget!K38:K$39)=0, "", SUMIF(Budget!B38:B$39, 11 , Budget!K38:K$39))</f>
        <v/>
      </c>
      <c r="P12" s="124" t="str">
        <f aca="false">IF(SUMIF(Budget!B27:B$28, 11 , Budget!K27:K$28)=0, "", SUMIF(Budget!B27:B$28, 11 , Budget!K27:K$28))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Budget!K34:K$35)=0, "", SUMIF(Budget!B34:B$35, 12 , Budget!K34:K$35))</f>
        <v/>
      </c>
      <c r="L13" s="124" t="str">
        <f aca="false">IF(SUMIF(Budget!B46:B$53, 12 , Budget!K46:K$53)=0, "", SUMIF(Budget!B46:B$53, 12 , Budget!K46:K$53))</f>
        <v/>
      </c>
      <c r="M13" s="124" t="str">
        <f aca="false">IF(Budget!B31= 12 ,(Budget!K31),"")</f>
        <v/>
      </c>
      <c r="N13" s="124" t="str">
        <f aca="false">IF(Budget!B30= 12 ,(Budget!K30),"")</f>
        <v/>
      </c>
      <c r="O13" s="124" t="str">
        <f aca="false">IF(SUMIF(Budget!B38:B$39, 12 , Budget!K38:K$39)=0, "", SUMIF(Budget!B38:B$39, 12 , Budget!K38:K$39))</f>
        <v/>
      </c>
      <c r="P13" s="124" t="str">
        <f aca="false">IF(SUMIF(Budget!B27:B$28, 12 , Budget!K27:K$28)=0, "", SUMIF(Budget!B27:B$28, 12 , Budget!K27:K$28))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Budget!K34:K$35)=0, "", SUMIF(Budget!B34:B$35, 13 , Budget!K34:K$35))</f>
        <v/>
      </c>
      <c r="L14" s="124" t="str">
        <f aca="false">IF(SUMIF(Budget!B46:B$53, 13 , Budget!K46:K$53)=0, "", SUMIF(Budget!B46:B$53, 13 , Budget!K46:K$53))</f>
        <v/>
      </c>
      <c r="M14" s="124" t="str">
        <f aca="false">IF(Budget!B31= 13 ,(Budget!K31),"")</f>
        <v/>
      </c>
      <c r="N14" s="124" t="str">
        <f aca="false">IF(Budget!B30= 13 ,(Budget!K30),"")</f>
        <v/>
      </c>
      <c r="O14" s="124" t="str">
        <f aca="false">IF(SUMIF(Budget!B38:B$39, 13 , Budget!K38:K$39)=0, "", SUMIF(Budget!B38:B$39, 13 , Budget!K38:K$39))</f>
        <v/>
      </c>
      <c r="P14" s="124" t="str">
        <f aca="false">IF(SUMIF(Budget!B27:B$28, 13 , Budget!K27:K$28)=0, "", SUMIF(Budget!B27:B$28, 13 , Budget!K27:K$28))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Budget!K34:K$35)=0, "", SUMIF(Budget!B34:B$35, 14, Budget!K34:K$35))</f>
        <v/>
      </c>
      <c r="L15" s="124" t="str">
        <f aca="false">IF(SUMIF(Budget!B46:B$53, 14 , Budget!K46:K$53)=0, "", SUMIF(Budget!B46:B$53, 14, Budget!K46:K$53))</f>
        <v/>
      </c>
      <c r="M15" s="124" t="str">
        <f aca="false">IF(Budget!B31= 14 ,(Budget!K31),"")</f>
        <v/>
      </c>
      <c r="N15" s="124" t="str">
        <f aca="false">IF(Budget!B30= 14 ,(Budget!K30),"")</f>
        <v/>
      </c>
      <c r="O15" s="124" t="str">
        <f aca="false">IF(SUMIF(Budget!B38:B$39, 14 , Budget!K38:K$39)=0, "", SUMIF(Budget!B38:B$39, 14, Budget!K38:K$39))</f>
        <v/>
      </c>
      <c r="P15" s="124" t="str">
        <f aca="false">IF(SUMIF(Budget!B27:B$28, 14 , Budget!K27:K$28)=0, "", SUMIF(Budget!B27:B$28, 14, Budget!K27:K$28))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Budget!K34:K$35)=0, "", SUMIF(Budget!B34:B$35, 15 , Budget!K34:K$35))</f>
        <v/>
      </c>
      <c r="L16" s="124" t="str">
        <f aca="false">IF(SUMIF(Budget!B46:B$53, 15 , Budget!K46:K$53)=0, "", SUMIF(Budget!B46:B$53, 15 , Budget!K46:K$53))</f>
        <v/>
      </c>
      <c r="M16" s="124" t="str">
        <f aca="false">IF(Budget!B31= 15 ,(Budget!K31),"")</f>
        <v/>
      </c>
      <c r="N16" s="124" t="str">
        <f aca="false">IF(Budget!B30= 15 ,(Budget!K30),"")</f>
        <v/>
      </c>
      <c r="O16" s="124" t="str">
        <f aca="false">IF(SUMIF(Budget!B38:B$39, 15 , Budget!K38:K$39)=0, "", SUMIF(Budget!B38:B$39, 15 , Budget!K38:K$39))</f>
        <v/>
      </c>
      <c r="P16" s="124" t="str">
        <f aca="false">IF(SUMIF(Budget!B27:B$28, 15 , Budget!K27:K$28)=0, "", SUMIF(Budget!B27:B$28, 15 , Budget!K27:K$28))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Budget!K34:K$35)=0, "", SUMIF(Budget!B34:B$35, 16 , Budget!K34:K$35))</f>
        <v/>
      </c>
      <c r="L17" s="124" t="str">
        <f aca="false">IF(SUMIF(Budget!B46:B$53, 16 , Budget!K46:K$53)=0, "", SUMIF(Budget!B46:B$53, 16 , Budget!K46:K$53))</f>
        <v/>
      </c>
      <c r="M17" s="124" t="str">
        <f aca="false">IF(Budget!B31= 16 ,(Budget!K31),"")</f>
        <v/>
      </c>
      <c r="N17" s="124" t="str">
        <f aca="false">IF(Budget!B30= 16 ,(Budget!K30),"")</f>
        <v/>
      </c>
      <c r="O17" s="124" t="str">
        <f aca="false">IF(SUMIF(Budget!B38:B$39, 16 , Budget!K38:K$39)=0, "", SUMIF(Budget!B38:B$39, 16 , Budget!K38:K$39))</f>
        <v/>
      </c>
      <c r="P17" s="124" t="str">
        <f aca="false">IF(SUMIF(Budget!B27:B$28, 16 , Budget!K27:K$28)=0, "", SUMIF(Budget!B27:B$28, 16 , Budget!K27:K$28))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Budget!K34:K$35)=0, "", SUMIF(Budget!B34:B$35, 17 , Budget!K34:K$35))</f>
        <v/>
      </c>
      <c r="L18" s="124" t="str">
        <f aca="false">IF(SUMIF(Budget!B46:B$53, 17 , Budget!K46:K$53)=0, "", SUMIF(Budget!B46:B$53, 17 , Budget!K46:K$53))</f>
        <v/>
      </c>
      <c r="M18" s="124" t="str">
        <f aca="false">IF(Budget!B31= 17 ,(Budget!K31),"")</f>
        <v/>
      </c>
      <c r="N18" s="124" t="str">
        <f aca="false">IF(Budget!B30= 17 ,(Budget!K30),"")</f>
        <v/>
      </c>
      <c r="O18" s="124" t="str">
        <f aca="false">IF(SUMIF(Budget!B38:B$39, 17 , Budget!K38:K$39)=0, "", SUMIF(Budget!B38:B$39, 17 , Budget!K38:K$39))</f>
        <v/>
      </c>
      <c r="P18" s="124" t="str">
        <f aca="false">IF(SUMIF(Budget!B27:B$28, 17 , Budget!K27:K$28)=0, "", SUMIF(Budget!B27:B$28, 17 , Budget!K27:K$28))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Budget!K34:K$35)=0, "", SUMIF(Budget!B34:B$35, 18 , Budget!K34:K$35))</f>
        <v/>
      </c>
      <c r="L19" s="124" t="str">
        <f aca="false">IF(SUMIF(Budget!B46:B$53, 18 , Budget!K46:K$53)=0, "", SUMIF(Budget!B46:B$53, 18 , Budget!K46:K$53))</f>
        <v/>
      </c>
      <c r="M19" s="124" t="str">
        <f aca="false">IF(Budget!B31= 18 ,(Budget!K31),"")</f>
        <v/>
      </c>
      <c r="N19" s="124" t="str">
        <f aca="false">IF(Budget!B30= 18 ,(Budget!K30),"")</f>
        <v/>
      </c>
      <c r="O19" s="124" t="str">
        <f aca="false">IF(SUMIF(Budget!B38:B$39, 18 , Budget!K38:K$39)=0, "", SUMIF(Budget!B38:B$39, 18 , Budget!K38:K$39))</f>
        <v/>
      </c>
      <c r="P19" s="124" t="str">
        <f aca="false">IF(SUMIF(Budget!B27:B$28, 18 , Budget!K27:K$28)=0, "", SUMIF(Budget!B27:B$28, 18 , Budget!K27:K$28))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Budget!K34:K$35)=0, "", SUMIF(Budget!B34:B$35, 19 , Budget!K34:K$35))</f>
        <v/>
      </c>
      <c r="L20" s="124" t="str">
        <f aca="false">IF(SUMIF(Budget!B46:B$53, 19 , Budget!K46:K$53)=0, "", SUMIF(Budget!B46:B$53, 19 , Budget!K46:K$53))</f>
        <v/>
      </c>
      <c r="M20" s="124" t="str">
        <f aca="false">IF(Budget!B31= 19 ,(Budget!K31),"")</f>
        <v/>
      </c>
      <c r="N20" s="124" t="str">
        <f aca="false">IF(Budget!B30= 19 ,(Budget!K30),"")</f>
        <v/>
      </c>
      <c r="O20" s="124" t="str">
        <f aca="false">IF(SUMIF(Budget!B38:B$39, 19 , Budget!K38:K$39)=0, "", SUMIF(Budget!B38:B$39, 19 , Budget!K38:K$39))</f>
        <v/>
      </c>
      <c r="P20" s="124" t="str">
        <f aca="false">IF(SUMIF(Budget!B27:B$28, 19 , Budget!K27:K$28)=0, "", SUMIF(Budget!B27:B$28, 19 , Budget!K27:K$28))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Budget!K34:K$35)=0, "", SUMIF(Budget!B34:B$35, 20 , Budget!K34:K$35))</f>
        <v/>
      </c>
      <c r="L21" s="124" t="str">
        <f aca="false">IF(SUMIF(Budget!B46:B$53, 20 , Budget!K46:K$53)=0, "", SUMIF(Budget!B46:B$53, 20 , Budget!K46:K$53))</f>
        <v/>
      </c>
      <c r="M21" s="124" t="str">
        <f aca="false">IF(Budget!B31= 20 ,(Budget!K31),"")</f>
        <v/>
      </c>
      <c r="N21" s="124" t="str">
        <f aca="false">IF(Budget!B30= 20 ,(Budget!K30),"")</f>
        <v/>
      </c>
      <c r="O21" s="124" t="str">
        <f aca="false">IF(SUMIF(Budget!B38:B$39, 20 , Budget!K38:K$39)=0, "", SUMIF(Budget!B38:B$39, 20 , Budget!K38:K$39))</f>
        <v/>
      </c>
      <c r="P21" s="124" t="str">
        <f aca="false">IF(SUMIF(Budget!B27:B$28, 20 , Budget!K27:K$28)=0, "", SUMIF(Budget!B27:B$28, 20 , Budget!K27:K$28))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Budget!K34:K$35)=0, "", SUMIF(Budget!B34:B$35, 21 , Budget!K34:K$35))</f>
        <v/>
      </c>
      <c r="L22" s="124" t="str">
        <f aca="false">IF(SUMIF(Budget!B46:B$53, 21 , Budget!K46:K$53)=0, "", SUMIF(Budget!B46:B$53, 21 , Budget!K46:K$53))</f>
        <v/>
      </c>
      <c r="M22" s="124" t="str">
        <f aca="false">IF(Budget!B31= 21 ,(Budget!K31),"")</f>
        <v/>
      </c>
      <c r="N22" s="124" t="str">
        <f aca="false">IF(Budget!B30= 21 ,(Budget!K30),"")</f>
        <v/>
      </c>
      <c r="O22" s="124" t="str">
        <f aca="false">IF(SUMIF(Budget!B38:B$39, 21 , Budget!K38:K$39)=0, "", SUMIF(Budget!B38:B$39, 21 , Budget!K38:K$39))</f>
        <v/>
      </c>
      <c r="P22" s="124" t="str">
        <f aca="false">IF(SUMIF(Budget!B27:B$28, 21 , Budget!K27:K$28)=0, "", SUMIF(Budget!B27:B$28, 21 , Budget!K27:K$28))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Budget!K34:K$35)=0, "", SUMIF(Budget!B34:B$35, 22 , Budget!K34:K$35))</f>
        <v/>
      </c>
      <c r="L23" s="124" t="str">
        <f aca="false">IF(SUMIF(Budget!B46:B$53, 22 , Budget!K46:K$53)=0, "", SUMIF(Budget!B46:B$53, 22 , Budget!K46:K$53))</f>
        <v/>
      </c>
      <c r="M23" s="124" t="str">
        <f aca="false">IF(Budget!B31= 22 ,(Budget!K31),"")</f>
        <v/>
      </c>
      <c r="N23" s="124" t="str">
        <f aca="false">IF(Budget!B30= 22 ,(Budget!K30),"")</f>
        <v/>
      </c>
      <c r="O23" s="124" t="str">
        <f aca="false">IF(SUMIF(Budget!B38:B$39, 22 , Budget!K38:K$39)=0, "", SUMIF(Budget!B38:B$39, 22 , Budget!K38:K$39))</f>
        <v/>
      </c>
      <c r="P23" s="124" t="str">
        <f aca="false">IF(SUMIF(Budget!B27:B$28, 22 , Budget!K27:K$28)=0, "", SUMIF(Budget!B27:B$28, 22 , Budget!K27:K$28))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Budget!K34:K$35)=0, "", SUMIF(Budget!B34:B$35, 23 , Budget!K34:K$35))</f>
        <v/>
      </c>
      <c r="L24" s="124" t="str">
        <f aca="false">IF(SUMIF(Budget!B46:B$53, 23 , Budget!K46:K$53)=0, "", SUMIF(Budget!B46:B$53, 23 , Budget!K46:K$53))</f>
        <v/>
      </c>
      <c r="M24" s="124" t="str">
        <f aca="false">IF(Budget!B31= 23 ,(Budget!K31),"")</f>
        <v/>
      </c>
      <c r="N24" s="124" t="str">
        <f aca="false">IF(Budget!B30= 23 ,(Budget!K30),"")</f>
        <v/>
      </c>
      <c r="O24" s="124" t="str">
        <f aca="false">IF(SUMIF(Budget!B38:B$39, 23 , Budget!K38:K$39)=0, "", SUMIF(Budget!B38:B$39, 23 , Budget!K38:K$39))</f>
        <v/>
      </c>
      <c r="P24" s="124" t="str">
        <f aca="false">IF(SUMIF(Budget!B27:B$28, 23 , Budget!K27:K$28)=0, "", SUMIF(Budget!B27:B$28, 23 , Budget!K27:K$28))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Budget!K34:K$35)=0, "", SUMIF(Budget!B34:B$35, 24 , Budget!K34:K$35))</f>
        <v/>
      </c>
      <c r="L25" s="124" t="str">
        <f aca="false">IF(SUMIF(Budget!B46:B$53, 24 , Budget!K46:K$53)=0, "", SUMIF(Budget!B46:B$53, 24 , Budget!K46:K$53))</f>
        <v/>
      </c>
      <c r="M25" s="124" t="str">
        <f aca="false">IF(Budget!B31= 24 ,(Budget!K31),"")</f>
        <v/>
      </c>
      <c r="N25" s="124" t="str">
        <f aca="false">IF(Budget!B30= 24 ,(Budget!K30),"")</f>
        <v/>
      </c>
      <c r="O25" s="124" t="str">
        <f aca="false">IF(SUMIF(Budget!B38:B$39, 24 , Budget!K38:K$39)=0, "", SUMIF(Budget!B38:B$39, 24 , Budget!K38:K$39))</f>
        <v/>
      </c>
      <c r="P25" s="124" t="str">
        <f aca="false">IF(SUMIF(Budget!B27:B$28, 24 , Budget!K27:K$28)=0, "", SUMIF(Budget!B27:B$28, 24 , Budget!K27:K$28))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Budget!K34:K$35)=0, "", SUMIF(Budget!B34:B$35, 25 , Budget!K34:K$35))</f>
        <v/>
      </c>
      <c r="L26" s="124" t="str">
        <f aca="false">IF(SUMIF(Budget!B46:B$53, 25 , Budget!K46:K$53)=0, "", SUMIF(Budget!B46:B$53, 25 , Budget!K46:K$53))</f>
        <v/>
      </c>
      <c r="M26" s="124" t="str">
        <f aca="false">IF(Budget!B31= 26 ,(Budget!K31),"")</f>
        <v/>
      </c>
      <c r="N26" s="124" t="str">
        <f aca="false">IF(Budget!B30= 25 ,(Budget!K30),"")</f>
        <v/>
      </c>
      <c r="O26" s="124" t="str">
        <f aca="false">IF(SUMIF(Budget!B38:B$39, 25 , Budget!K38:K$39)=0, "", SUMIF(Budget!B38:B$39, 25 , Budget!K38:K$39))</f>
        <v/>
      </c>
      <c r="P26" s="124" t="str">
        <f aca="false">IF(SUMIF(Budget!B27:B$28, 25 , Budget!K27:K$28)=0, "", SUMIF(Budget!B27:B$28, 25 , Budget!K27:K$28))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Budget!K34:K$35)=0, "", SUMIF(Budget!B34:B$35, 26 , Budget!K34:K$35))</f>
        <v/>
      </c>
      <c r="L27" s="124" t="str">
        <f aca="false">IF(SUMIF(Budget!B46:B$53, 26 , Budget!K46:K$53)=0, "", SUMIF(Budget!B46:B$53, 26 , Budget!K46:K$53))</f>
        <v/>
      </c>
      <c r="M27" s="124" t="str">
        <f aca="false">IF(Budget!B31= 26 ,(Budget!K31),"")</f>
        <v/>
      </c>
      <c r="N27" s="124" t="str">
        <f aca="false">IF(Budget!B30= 26 ,(Budget!K30),"")</f>
        <v/>
      </c>
      <c r="O27" s="124" t="str">
        <f aca="false">IF(SUMIF(Budget!B38:B$39, 26 , Budget!K38:K$39)=0, "", SUMIF(Budget!B38:B$39, 26 , Budget!K38:K$39))</f>
        <v/>
      </c>
      <c r="P27" s="124" t="str">
        <f aca="false">IF(SUMIF(Budget!B27:B$28, 26 , Budget!K27:K$28)=0, "", SUMIF(Budget!B27:B$28, 26 , Budget!K27:K$28))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Budget!K34:K$35)=0, "", SUMIF(Budget!B34:B$35, 27 , Budget!K34:K$35))</f>
        <v/>
      </c>
      <c r="L28" s="124" t="str">
        <f aca="false">IF(SUMIF(Budget!B46:B$53, 27 , Budget!K46:K$53)=0, "", SUMIF(Budget!B46:B$53, 27 , Budget!K46:K$53))</f>
        <v/>
      </c>
      <c r="M28" s="124" t="str">
        <f aca="false">IF(Budget!B31= 27 ,(Budget!K31),"")</f>
        <v/>
      </c>
      <c r="N28" s="124" t="str">
        <f aca="false">IF(Budget!B30= 27 ,(Budget!K30),"")</f>
        <v/>
      </c>
      <c r="O28" s="124" t="str">
        <f aca="false">IF(SUMIF(Budget!B38:B$39, 27 , Budget!K38:K$39)=0, "", SUMIF(Budget!B38:B$39, 27 , Budget!K38:K$39))</f>
        <v/>
      </c>
      <c r="P28" s="124" t="str">
        <f aca="false">IF(SUMIF(Budget!B27:B$28, 27 , Budget!K27:K$28)=0, "", SUMIF(Budget!B27:B$28, 27 , Budget!K27:K$28))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Budget!K34:K$35)=0, "", SUMIF(Budget!B34:B$35, 28 , Budget!K34:K$35))</f>
        <v/>
      </c>
      <c r="L29" s="124" t="str">
        <f aca="false">IF(SUMIF(Budget!B46:B$53, 28 , Budget!K46:K$53)=0, "", SUMIF(Budget!B46:B$53, 28 , Budget!K46:K$53))</f>
        <v/>
      </c>
      <c r="M29" s="124" t="str">
        <f aca="false">IF(Budget!B31= 28 ,(Budget!K31),"")</f>
        <v/>
      </c>
      <c r="N29" s="124" t="str">
        <f aca="false">IF(Budget!B30= 28 ,(Budget!K30),"")</f>
        <v/>
      </c>
      <c r="O29" s="124" t="str">
        <f aca="false">IF(SUMIF(Budget!B38:B$39, 28 , Budget!K38:K$39)=0, "", SUMIF(Budget!B38:B$39, 28 , Budget!K38:K$39))</f>
        <v/>
      </c>
      <c r="P29" s="124" t="str">
        <f aca="false">IF(SUMIF(Budget!B27:B$28, 28 , Budget!K27:K$28)=0, "", SUMIF(Budget!B27:B$28, 28 , Budget!K27:K$28))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Budget!K34:K$35)=0, "", SUMIF(Budget!B34:B$35, 29 , Budget!K34:K$35))</f>
        <v/>
      </c>
      <c r="L30" s="124" t="str">
        <f aca="false">IF(SUMIF(Budget!B46:B$53, 29 , Budget!K46:K$53)=0, "", SUMIF(Budget!B46:B$53, 29 , Budget!K46:K$53))</f>
        <v/>
      </c>
      <c r="M30" s="124" t="str">
        <f aca="false">IF(Budget!B31= 29,(Budget!K31),"")</f>
        <v/>
      </c>
      <c r="N30" s="124" t="str">
        <f aca="false">IF(Budget!B30= 29,(Budget!K30),"")</f>
        <v/>
      </c>
      <c r="O30" s="124" t="str">
        <f aca="false">IF(SUMIF(Budget!B38:B$39, 29 , Budget!K38:K$39)=0, "", SUMIF(Budget!B38:B$39, 29 , Budget!K38:K$39))</f>
        <v/>
      </c>
      <c r="P30" s="124" t="str">
        <f aca="false">IF(SUMIF(Budget!B27:B$28, 29 , Budget!K27:K$28)=0, "", SUMIF(Budget!B27:B$28, 29 , Budget!K27:K$28))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Budget!K34:K$35)=0, "", SUMIF(Budget!B34:B$35, 29 , Budget!K34:K$35))</f>
        <v/>
      </c>
      <c r="L31" s="124" t="str">
        <f aca="false">IF(SUMIF(Budget!B46:B$53, 30 , Budget!K46:K$53)=0, "", SUMIF(Budget!B46:B$53, 30 , Budget!K46:K$53))</f>
        <v/>
      </c>
      <c r="M31" s="124" t="str">
        <f aca="false">IF(Budget!B31= 30 ,(Budget!K31),"")</f>
        <v/>
      </c>
      <c r="N31" s="124" t="str">
        <f aca="false">IF(Budget!B30= 30 ,(Budget!K30),"")</f>
        <v/>
      </c>
      <c r="O31" s="124" t="str">
        <f aca="false">IF(SUMIF(Budget!B38:B$39, 30 , Budget!K38:K$39)=0, "", SUMIF(Budget!B38:B$39, 30 , Budget!K38:K$39))</f>
        <v/>
      </c>
      <c r="P31" s="124" t="str">
        <f aca="false">IF(SUMIF(Budget!B27:B$28, 30 , Budget!K27:K$28)=0, "", SUMIF(Budget!B27:B$28, 30 , Budget!K27:K$28))</f>
        <v/>
      </c>
      <c r="Q31" s="126"/>
      <c r="R31" s="176"/>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C31" s="0"/>
      <c r="XFD31" s="0"/>
    </row>
    <row r="32" customFormat="false" ht="12.8" hidden="false" customHeight="false" outlineLevel="0" collapsed="false">
      <c r="B32" s="187"/>
      <c r="C32" s="179"/>
      <c r="D32" s="180"/>
      <c r="E32" s="181"/>
      <c r="F32" s="179"/>
      <c r="G32" s="181"/>
      <c r="H32" s="179"/>
      <c r="I32" s="180"/>
      <c r="J32" s="181"/>
      <c r="K32" s="180"/>
      <c r="L32" s="180"/>
      <c r="M32" s="180"/>
      <c r="N32" s="180"/>
      <c r="O32" s="180"/>
      <c r="P32" s="180"/>
      <c r="Q32" s="182"/>
      <c r="R32" s="127"/>
      <c r="S32" s="183"/>
      <c r="T32" s="184"/>
      <c r="U32" s="185"/>
      <c r="V32" s="188"/>
      <c r="W32" s="140"/>
      <c r="X32" s="140"/>
      <c r="Z32" s="147"/>
      <c r="AA32" s="148"/>
      <c r="AB32" s="149"/>
      <c r="AC32" s="150"/>
      <c r="AD32" s="151"/>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C34" s="0"/>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118</v>
      </c>
      <c r="C37" s="170" t="str">
        <f aca="false">IF(SUM(C2:C32) &gt; 0, -SUM(C2:C32)/30, "")</f>
        <v/>
      </c>
      <c r="D37" s="170" t="str">
        <f aca="false">IF(SUM(D2:D32) &gt; 0, -SUM(D2:D32)/30, "")</f>
        <v/>
      </c>
      <c r="E37" s="170" t="str">
        <f aca="false">IF(SUM(E2:E32) &gt; 0, -SUM(E2:E32)/30, "")</f>
        <v/>
      </c>
      <c r="F37" s="170" t="str">
        <f aca="false">IF(SUM(F2:F32) &gt; 0, -SUM(F2:F32)/30, "")</f>
        <v/>
      </c>
      <c r="G37" s="170" t="str">
        <f aca="false">IF(SUM(G2:G32) &gt; 0, -SUM(G2:G32)/30, "")</f>
        <v/>
      </c>
      <c r="H37" s="170" t="str">
        <f aca="false">IF(SUM(H2:H32) &gt; 0, -SUM(H2:H32)/30, "")</f>
        <v/>
      </c>
      <c r="I37" s="170" t="str">
        <f aca="false">IF(SUM(I2:I32) &gt; 0, -SUM(I2:I32)/30, "")</f>
        <v/>
      </c>
      <c r="J37" s="170" t="str">
        <f aca="false">IF(SUM(J2:J32) &gt; 0, -SUM(J2:J32)/30, "")</f>
        <v/>
      </c>
      <c r="K37" s="170" t="str">
        <f aca="false">IF(SUM(K2:K32) &gt; 0, -SUM(K2:K32)/30, "")</f>
        <v/>
      </c>
      <c r="L37" s="170" t="str">
        <f aca="false">IF(SUM(L2:L32) &gt; 0, -SUM(L2:L32)/30, "")</f>
        <v/>
      </c>
      <c r="M37" s="170" t="str">
        <f aca="false">IF(SUM(M2:M32) &gt; 0, -SUM(M2:M32)/30, "")</f>
        <v/>
      </c>
      <c r="N37" s="170" t="str">
        <f aca="false">IF(SUM(N2:N32) &gt; 0, -SUM(N2:N32)/30, "")</f>
        <v/>
      </c>
      <c r="O37" s="170" t="str">
        <f aca="false">IF(SUM(O2:O32) &gt; 0, -SUM(O2:O32)/30, "")</f>
        <v/>
      </c>
      <c r="P37" s="170" t="str">
        <f aca="false">IF(SUM(P2:P32) &gt; 0, -SUM(P2:P32)/30, "")</f>
        <v/>
      </c>
      <c r="Q37" s="170" t="str">
        <f aca="false">IF(SUM(Q2:Q32) &gt; 0, -SUM(Q2:Q32)/30, "")</f>
        <v/>
      </c>
      <c r="R37" s="170"/>
      <c r="S37" s="174" t="str">
        <f aca="false">IF(SUM(S2:S32) &lt; 0, SUM(S2:S32)/30, "")</f>
        <v/>
      </c>
      <c r="T37" s="174"/>
      <c r="U37" s="174" t="str">
        <f aca="false">IF(SUM(U2:U32) &gt; 0, SUM(U2:U32)/30, "")</f>
        <v/>
      </c>
      <c r="V37" s="174" t="str">
        <f aca="false">IF(ISNUMBER(U37),SUM(S37:U37),"")</f>
        <v/>
      </c>
      <c r="W37" s="174"/>
      <c r="Z37" s="170" t="str">
        <f aca="false">IF(SUM(Z2:Z32) &gt; 0, 0-SUM(Z2:Z32)/30, "")</f>
        <v/>
      </c>
      <c r="AA37" s="170" t="str">
        <f aca="false">IF(SUM(AA2:AA32) &gt; 0, 0-SUM(AA2:AA32)/30, "")</f>
        <v/>
      </c>
      <c r="AB37" s="170" t="str">
        <f aca="false">IF(SUM(AB2:AB32) &gt; 0, 0-SUM(AB2:AB32)/30, "")</f>
        <v/>
      </c>
      <c r="AC37" s="174" t="str">
        <f aca="false">IF(SUM(AC2:AC32) &lt; 0, SUM(AC2:AC32)/30,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K2:Q32 C2:J18 C32:J32">
    <cfRule type="dataBar" priority="4">
      <dataBar showValue="1" minLength="0" maxLength="100">
        <cfvo type="min" val="0"/>
        <cfvo type="max" val="0"/>
        <color rgb="FFAFD095"/>
      </dataBar>
      <extLst>
        <ext xmlns:x14="http://schemas.microsoft.com/office/spreadsheetml/2009/9/main" uri="{B025F937-C7B1-47D3-B67F-A62EFF666E3E}">
          <x14:id>{85A9856C-6A27-4900-BAB7-DC50DB421BAD}</x14:id>
        </ext>
      </extLst>
    </cfRule>
  </conditionalFormatting>
  <conditionalFormatting sqref="C19:J31">
    <cfRule type="dataBar" priority="5">
      <dataBar showValue="1" minLength="0" maxLength="100">
        <cfvo type="min" val="0"/>
        <cfvo type="max" val="0"/>
        <color rgb="FFAFD095"/>
      </dataBar>
      <extLst>
        <ext xmlns:x14="http://schemas.microsoft.com/office/spreadsheetml/2009/9/main" uri="{B025F937-C7B1-47D3-B67F-A62EFF666E3E}">
          <x14:id>{50AD1BE7-3110-49AC-B9A4-E644FC1F6680}</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85A9856C-6A27-4900-BAB7-DC50DB421BAD}">
            <x14:dataBar minLength="0" maxLength="100" axisPosition="automatic" gradient="true">
              <x14:cfvo type="autoMin"/>
              <x14:cfvo type="autoMax"/>
              <x14:negativeFillColor rgb="FFFF0000"/>
              <x14:axisColor rgb="FF000000"/>
            </x14:dataBar>
          </x14:cfRule>
          <xm:sqref>K2:Q32 C2:J18 C32:J32</xm:sqref>
        </x14:conditionalFormatting>
        <x14:conditionalFormatting xmlns:xm="http://schemas.microsoft.com/office/excel/2006/main">
          <x14:cfRule type="dataBar" id="{50AD1BE7-3110-49AC-B9A4-E644FC1F6680}">
            <x14:dataBar minLength="0" maxLength="100" axisPosition="automatic" gradient="true">
              <x14:cfvo type="autoMin"/>
              <x14:cfvo type="autoMax"/>
              <x14:negativeFillColor rgb="FFFF0000"/>
              <x14:axisColor rgb="FF000000"/>
            </x14:dataBar>
          </x14:cfRule>
          <xm:sqref>C19:J31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26</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Budget!L34:L$35)=0, "", SUMIF(Budget!B34:B$35, 1 , Budget!L34:L$35))</f>
        <v/>
      </c>
      <c r="L2" s="124" t="str">
        <f aca="false">IF(SUMIF(Budget!B46:B$53, 1 , Budget!L46:L$53)=0, "", SUMIF(Budget!B46:B$53, 1 , Budget!L46:L$53))</f>
        <v/>
      </c>
      <c r="M2" s="124" t="str">
        <f aca="false">IF(Budget!B31= 1 ,(Budget!L31),"")</f>
        <v/>
      </c>
      <c r="N2" s="124" t="str">
        <f aca="false">IF(Budget!B30= 1 ,(Budget!L30),"")</f>
        <v/>
      </c>
      <c r="O2" s="124" t="str">
        <f aca="false">IF(SUMIF(Budget!B38:B$39, 1 , Budget!L38:L$39)=0, "", SUMIF(Budget!B38:B$39, 1 , Budget!L38:L$39))</f>
        <v/>
      </c>
      <c r="P2" s="124" t="str">
        <f aca="false">IF(SUMIF(Budget!B27:B$28, 1 , Budget!L27:L$28)=0, "", SUMIF(Budget!B27:B$28, 1 , Budget!L27:L$28))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Budget!L34:L$35)=0, "", SUMIF(Budget!B34:B$35, 2 , Budget!L34:L$35))</f>
        <v/>
      </c>
      <c r="L3" s="124" t="str">
        <f aca="false">IF(SUMIF(Budget!B46:B$53, 2 , Budget!L46:L$53)=0, "", SUMIF(Budget!B46:B$53, 2 , Budget!L46:L$53))</f>
        <v/>
      </c>
      <c r="M3" s="124" t="str">
        <f aca="false">IF(Budget!B31= 2 ,(Budget!L31),"")</f>
        <v/>
      </c>
      <c r="N3" s="124" t="str">
        <f aca="false">IF(Budget!B30= 2 ,(Budget!L30),"")</f>
        <v/>
      </c>
      <c r="O3" s="124" t="str">
        <f aca="false">IF(SUMIF(Budget!B38:B$39, 2 , Budget!L38:L$39)=0, "", SUMIF(Budget!B38:B$39, 2 , Budget!L38:L$39))</f>
        <v/>
      </c>
      <c r="P3" s="124" t="str">
        <f aca="false">IF(SUMIF(Budget!B27:B$28, 2 , Budget!L27:L$28)=0, "", SUMIF(Budget!B27:B$28, 2 , Budget!L27:L$28))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C3" s="0"/>
      <c r="XFD3" s="0"/>
    </row>
    <row r="4" customFormat="false" ht="12.8" hidden="false" customHeight="false" outlineLevel="0" collapsed="false">
      <c r="B4" s="122" t="n">
        <v>3</v>
      </c>
      <c r="C4" s="135"/>
      <c r="D4" s="136"/>
      <c r="E4" s="137"/>
      <c r="F4" s="135"/>
      <c r="G4" s="137"/>
      <c r="H4" s="123"/>
      <c r="I4" s="124"/>
      <c r="J4" s="125"/>
      <c r="K4" s="124" t="str">
        <f aca="false">IF(SUMIF(Budget!B34:B$35, 3 , Budget!L34:L$35)=0, "", SUMIF(Budget!B34:B$35, 3 , Budget!L34:L$35))</f>
        <v/>
      </c>
      <c r="L4" s="124" t="str">
        <f aca="false">IF(SUMIF(Budget!B46:B$53, 3 , Budget!L46:L$53)=0, "", SUMIF(Budget!B46:B$53, 3 , Budget!L46:L$53))</f>
        <v/>
      </c>
      <c r="M4" s="124" t="str">
        <f aca="false">IF(Budget!B31= 3 ,(Budget!L31),"")</f>
        <v/>
      </c>
      <c r="N4" s="124" t="str">
        <f aca="false">IF(Budget!B30= 3 ,(Budget!L30),"")</f>
        <v/>
      </c>
      <c r="O4" s="124" t="str">
        <f aca="false">IF(SUMIF(Budget!B38:B$39, 3 , Budget!L38:L$39)=0, "", SUMIF(Budget!B38:B$39, 3 , Budget!L38:L$39))</f>
        <v/>
      </c>
      <c r="P4" s="124" t="str">
        <f aca="false">IF(SUMIF(Budget!B27:B$28, 3 , Budget!L27:L$28)=0, "", SUMIF(Budget!B27:B$28, 3 , Budget!L27:L$28))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c r="F5" s="135"/>
      <c r="G5" s="137"/>
      <c r="H5" s="123"/>
      <c r="I5" s="124"/>
      <c r="J5" s="125"/>
      <c r="K5" s="124" t="str">
        <f aca="false">IF(SUMIF(Budget!B34:B$35, 4 , Budget!L34:L$35)=0, "", SUMIF(Budget!B34:B$35, 4 , Budget!L34:L$35))</f>
        <v/>
      </c>
      <c r="L5" s="124" t="str">
        <f aca="false">IF(SUMIF(Budget!B46:B$53, 4 , Budget!L46:L$53)=0, "", SUMIF(Budget!B46:B$53, 4 , Budget!L46:L$53))</f>
        <v/>
      </c>
      <c r="M5" s="124" t="str">
        <f aca="false">IF(Budget!B31= 4 ,(Budget!L31),"")</f>
        <v/>
      </c>
      <c r="N5" s="124" t="str">
        <f aca="false">IF(Budget!B30= 4 ,(Budget!L30),"")</f>
        <v/>
      </c>
      <c r="O5" s="124" t="str">
        <f aca="false">IF(SUMIF(Budget!B38:B$39, 4 , Budget!L38:L$39)=0, "", SUMIF(Budget!B38:B$39, 4 , Budget!L38:L$39))</f>
        <v/>
      </c>
      <c r="P5" s="124" t="str">
        <f aca="false">IF(SUMIF(Budget!B27:B$28, 4 , Budget!L27:L$28)=0, "", SUMIF(Budget!B27:B$28, 4 , Budget!L27:L$28))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C5" s="0"/>
      <c r="XFD5" s="0"/>
    </row>
    <row r="6" customFormat="false" ht="12.8" hidden="false" customHeight="false" outlineLevel="0" collapsed="false">
      <c r="B6" s="122" t="n">
        <v>5</v>
      </c>
      <c r="C6" s="135"/>
      <c r="D6" s="136"/>
      <c r="E6" s="137"/>
      <c r="F6" s="135"/>
      <c r="G6" s="137"/>
      <c r="H6" s="123"/>
      <c r="I6" s="124"/>
      <c r="J6" s="125"/>
      <c r="K6" s="124" t="str">
        <f aca="false">IF(SUMIF(Budget!B34:B$35, 5 , Budget!L34:L$35)=0, "", SUMIF(Budget!B34:B$35, 5 , Budget!L34:L$35))</f>
        <v/>
      </c>
      <c r="L6" s="124" t="str">
        <f aca="false">IF(SUMIF(Budget!B46:B$53, 5 , Budget!L46:L$53)=0, "", SUMIF(Budget!B46:B$53, 5 , Budget!L46:L$53))</f>
        <v/>
      </c>
      <c r="M6" s="124" t="str">
        <f aca="false">IF(Budget!B31= 5 ,(Budget!L31),"")</f>
        <v/>
      </c>
      <c r="N6" s="124" t="str">
        <f aca="false">IF(Budget!B30= 5 ,(Budget!L30),"")</f>
        <v/>
      </c>
      <c r="O6" s="124" t="str">
        <f aca="false">IF(SUMIF(Budget!B38:B$39, 5 , Budget!L38:L$39)=0, "", SUMIF(Budget!B38:B$39, 5 , Budget!L38:L$39))</f>
        <v/>
      </c>
      <c r="P6" s="124" t="str">
        <f aca="false">IF(SUMIF(Budget!B27:B$28, 5 , Budget!L27:L$28)=0, "", SUMIF(Budget!B27:B$28, 5 , Budget!L27:L$28))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Budget!L34:L$35)=0, "", SUMIF(Budget!B34:B$35, 6 , Budget!L34:L$35))</f>
        <v/>
      </c>
      <c r="L7" s="124" t="str">
        <f aca="false">IF(SUMIF(Budget!B46:B$53, 6 , Budget!L46:L$53)=0, "", SUMIF(Budget!B46:B$53, 6 , Budget!L46:L$53))</f>
        <v/>
      </c>
      <c r="M7" s="124" t="str">
        <f aca="false">IF(Budget!B31= 6 ,(Budget!L31),"")</f>
        <v/>
      </c>
      <c r="N7" s="124" t="str">
        <f aca="false">IF(Budget!B30= 6 ,(Budget!L30),"")</f>
        <v/>
      </c>
      <c r="O7" s="124" t="str">
        <f aca="false">IF(SUMIF(Budget!B38:B$39, 6 , Budget!L38:L$39)=0, "", SUMIF(Budget!B38:B$39, 6 , Budget!L38:L$39))</f>
        <v/>
      </c>
      <c r="P7" s="124" t="str">
        <f aca="false">IF(SUMIF(Budget!B27:B$28, 6 , Budget!L27:L$28)=0, "", SUMIF(Budget!B27:B$28, 6 , Budget!L27:L$28))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C7" s="0"/>
      <c r="XFD7" s="0"/>
    </row>
    <row r="8" customFormat="false" ht="12.8" hidden="false" customHeight="false" outlineLevel="0" collapsed="false">
      <c r="B8" s="122" t="n">
        <v>7</v>
      </c>
      <c r="C8" s="135"/>
      <c r="D8" s="136"/>
      <c r="E8" s="137"/>
      <c r="F8" s="135"/>
      <c r="G8" s="137"/>
      <c r="H8" s="123"/>
      <c r="I8" s="124"/>
      <c r="J8" s="125"/>
      <c r="K8" s="124" t="str">
        <f aca="false">IF(SUMIF(Budget!B34:B$35, 7 , Budget!L34:L$35)=0, "", SUMIF(Budget!B34:B$35, 7 , Budget!L34:L$35))</f>
        <v/>
      </c>
      <c r="L8" s="124" t="str">
        <f aca="false">IF(SUMIF(Budget!B46:B$53, 7 , Budget!L46:L$53)=0, "", SUMIF(Budget!B46:B$53, 7 , Budget!L46:L$53))</f>
        <v/>
      </c>
      <c r="M8" s="124" t="str">
        <f aca="false">IF(Budget!B31= 7 ,(Budget!L31),"")</f>
        <v/>
      </c>
      <c r="N8" s="124" t="str">
        <f aca="false">IF(Budget!B30= 7 ,(Budget!L30),"")</f>
        <v/>
      </c>
      <c r="O8" s="124" t="str">
        <f aca="false">IF(SUMIF(Budget!B38:B$39, 7 , Budget!L38:L$39)=0, "", SUMIF(Budget!B38:B$39, 7 , Budget!L38:L$39))</f>
        <v/>
      </c>
      <c r="P8" s="124" t="str">
        <f aca="false">IF(SUMIF(Budget!B27:B$28, 7 , Budget!L27:L$28)=0, "", SUMIF(Budget!B27:B$28, 7 , Budget!L27:L$28))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C8" s="0"/>
      <c r="XFD8" s="0"/>
    </row>
    <row r="9" customFormat="false" ht="12.8" hidden="false" customHeight="false" outlineLevel="0" collapsed="false">
      <c r="B9" s="122" t="n">
        <v>8</v>
      </c>
      <c r="C9" s="135"/>
      <c r="D9" s="136"/>
      <c r="E9" s="137"/>
      <c r="F9" s="135"/>
      <c r="G9" s="137"/>
      <c r="H9" s="123"/>
      <c r="I9" s="124"/>
      <c r="J9" s="125"/>
      <c r="K9" s="124" t="str">
        <f aca="false">IF(SUMIF(Budget!B34:B$35, 8 , Budget!L34:L$35)=0, "", SUMIF(Budget!B34:B$35, 8 , Budget!L34:L$35))</f>
        <v/>
      </c>
      <c r="L9" s="124" t="str">
        <f aca="false">IF(SUMIF(Budget!B46:B$53, 8 , Budget!L46:L$53)=0, "", SUMIF(Budget!B46:B$53, 8 , Budget!L46:L$53))</f>
        <v/>
      </c>
      <c r="M9" s="124" t="str">
        <f aca="false">IF(Budget!B31= 8 ,(Budget!L31),"")</f>
        <v/>
      </c>
      <c r="N9" s="124" t="str">
        <f aca="false">IF(Budget!B30= 8 ,(Budget!L30),"")</f>
        <v/>
      </c>
      <c r="O9" s="124" t="str">
        <f aca="false">IF(SUMIF(Budget!B38:B$39, 8 , Budget!L38:L$39)=0, "", SUMIF(Budget!B38:B$39, 8 , Budget!L38:L$39))</f>
        <v/>
      </c>
      <c r="P9" s="124" t="str">
        <f aca="false">IF(SUMIF(Budget!B27:B$28, 8 , Budget!L27:L$28)=0, "", SUMIF(Budget!B27:B$28, 8 , Budget!L27:L$28))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C9" s="0"/>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Budget!L34:L$35)=0, "", SUMIF(Budget!B34:B$35, 9 , Budget!L34:L$35))</f>
        <v/>
      </c>
      <c r="L10" s="124" t="str">
        <f aca="false">IF(SUMIF(Budget!B46:B$53, 9 , Budget!L46:L$53)=0, "", SUMIF(Budget!B46:B$53, 9 , Budget!L46:L$53))</f>
        <v/>
      </c>
      <c r="M10" s="124" t="str">
        <f aca="false">IF(Budget!B31= 9 ,(Budget!L31),"")</f>
        <v/>
      </c>
      <c r="N10" s="124" t="str">
        <f aca="false">IF(Budget!B30= 9 ,(Budget!L30),"")</f>
        <v/>
      </c>
      <c r="O10" s="124" t="str">
        <f aca="false">IF(SUMIF(Budget!B38:B$39, 9 , Budget!L38:L$39)=0, "", SUMIF(Budget!B38:B$39, 9 , Budget!L38:L$39))</f>
        <v/>
      </c>
      <c r="P10" s="124" t="str">
        <f aca="false">IF(SUMIF(Budget!B27:B$28, 9 , Budget!L27:L$28)=0, "", SUMIF(Budget!B27:B$28, 9 , Budget!L27:L$28))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C10" s="0"/>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Budget!L34:L$35)=0, "", SUMIF(Budget!B34:B$35, 10 , Budget!L34:L$35))</f>
        <v/>
      </c>
      <c r="L11" s="124" t="str">
        <f aca="false">IF(SUMIF(Budget!B46:B$53, 10 , Budget!L46:L$53)=0, "", SUMIF(Budget!B46:B$53, 10 , Budget!L46:L$53))</f>
        <v/>
      </c>
      <c r="M11" s="124" t="str">
        <f aca="false">IF(Budget!B31= 10 ,(Budget!L31),"")</f>
        <v/>
      </c>
      <c r="N11" s="124" t="str">
        <f aca="false">IF(Budget!B30= 10 ,(Budget!L30),"")</f>
        <v/>
      </c>
      <c r="O11" s="124" t="str">
        <f aca="false">IF(SUMIF(Budget!B38:B$39, 10 , Budget!L38:L$39)=0, "", SUMIF(Budget!B38:B$39, 10 , Budget!L38:L$39))</f>
        <v/>
      </c>
      <c r="P11" s="124" t="str">
        <f aca="false">IF(SUMIF(Budget!B27:B$28, 10 , Budget!L27:L$28)=0, "", SUMIF(Budget!B27:B$28, 10 , Budget!L27:L$28))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C11" s="0"/>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Budget!L34:L$35)=0, "", SUMIF(Budget!B34:B$35, 11 , Budget!L34:L$35))</f>
        <v/>
      </c>
      <c r="L12" s="124" t="str">
        <f aca="false">IF(SUMIF(Budget!B46:B$53, 11 , Budget!L46:L$53)=0, "", SUMIF(Budget!B46:B$53, 11 , Budget!L46:L$53))</f>
        <v/>
      </c>
      <c r="M12" s="124" t="str">
        <f aca="false">IF(Budget!B31= 11 ,(Budget!L31),"")</f>
        <v/>
      </c>
      <c r="N12" s="124" t="str">
        <f aca="false">IF(Budget!B30= 11 ,(Budget!L30),"")</f>
        <v/>
      </c>
      <c r="O12" s="124" t="str">
        <f aca="false">IF(SUMIF(Budget!B38:B$39, 11 , Budget!L38:L$39)=0, "", SUMIF(Budget!B38:B$39, 11 , Budget!L38:L$39))</f>
        <v/>
      </c>
      <c r="P12" s="124" t="str">
        <f aca="false">IF(SUMIF(Budget!B27:B$28, 11 , Budget!L27:L$28)=0, "", SUMIF(Budget!B27:B$28, 11 , Budget!L27:L$28))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Budget!L34:L$35)=0, "", SUMIF(Budget!B34:B$35, 12 , Budget!L34:L$35))</f>
        <v/>
      </c>
      <c r="L13" s="124" t="str">
        <f aca="false">IF(SUMIF(Budget!B46:B$53, 12 , Budget!L46:L$53)=0, "", SUMIF(Budget!B46:B$53, 12 , Budget!L46:L$53))</f>
        <v/>
      </c>
      <c r="M13" s="124" t="str">
        <f aca="false">IF(Budget!B31= 12 ,(Budget!L31),"")</f>
        <v/>
      </c>
      <c r="N13" s="124" t="str">
        <f aca="false">IF(Budget!B30= 12 ,(Budget!L30),"")</f>
        <v/>
      </c>
      <c r="O13" s="124" t="str">
        <f aca="false">IF(SUMIF(Budget!B38:B$39, 12 , Budget!L38:L$39)=0, "", SUMIF(Budget!B38:B$39, 12 , Budget!L38:L$39))</f>
        <v/>
      </c>
      <c r="P13" s="124" t="str">
        <f aca="false">IF(SUMIF(Budget!B27:B$28, 12 , Budget!L27:L$28)=0, "", SUMIF(Budget!B27:B$28, 12 , Budget!L27:L$28))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Budget!L34:L$35)=0, "", SUMIF(Budget!B34:B$35, 13 , Budget!L34:L$35))</f>
        <v/>
      </c>
      <c r="L14" s="124" t="str">
        <f aca="false">IF(SUMIF(Budget!B46:B$53, 13 , Budget!L46:L$53)=0, "", SUMIF(Budget!B46:B$53, 13 , Budget!L46:L$53))</f>
        <v/>
      </c>
      <c r="M14" s="124" t="str">
        <f aca="false">IF(Budget!B31= 13 ,(Budget!L31),"")</f>
        <v/>
      </c>
      <c r="N14" s="124" t="str">
        <f aca="false">IF(Budget!B30= 13 ,(Budget!L30),"")</f>
        <v/>
      </c>
      <c r="O14" s="124" t="str">
        <f aca="false">IF(SUMIF(Budget!B38:B$39, 13 , Budget!L38:L$39)=0, "", SUMIF(Budget!B38:B$39, 13 , Budget!L38:L$39))</f>
        <v/>
      </c>
      <c r="P14" s="124" t="str">
        <f aca="false">IF(SUMIF(Budget!B27:B$28, 13 , Budget!L27:L$28)=0, "", SUMIF(Budget!B27:B$28, 13 , Budget!L27:L$28))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Budget!L34:L$35)=0, "", SUMIF(Budget!B34:B$35, 14, Budget!L34:L$35))</f>
        <v/>
      </c>
      <c r="L15" s="124" t="str">
        <f aca="false">IF(SUMIF(Budget!B46:B$53, 14 , Budget!L46:L$53)=0, "", SUMIF(Budget!B46:B$53, 14, Budget!L46:L$53))</f>
        <v/>
      </c>
      <c r="M15" s="124" t="str">
        <f aca="false">IF(Budget!B31= 14 ,(Budget!L31),"")</f>
        <v/>
      </c>
      <c r="N15" s="124" t="str">
        <f aca="false">IF(Budget!B30= 14 ,(Budget!L30),"")</f>
        <v/>
      </c>
      <c r="O15" s="124" t="str">
        <f aca="false">IF(SUMIF(Budget!B38:B$39, 14 , Budget!L38:L$39)=0, "", SUMIF(Budget!B38:B$39, 14, Budget!L38:L$39))</f>
        <v/>
      </c>
      <c r="P15" s="124" t="str">
        <f aca="false">IF(SUMIF(Budget!B27:B$28, 14 , Budget!L27:L$28)=0, "", SUMIF(Budget!B27:B$28, 14, Budget!L27:L$28))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Budget!L34:L$35)=0, "", SUMIF(Budget!B34:B$35, 15 , Budget!L34:L$35))</f>
        <v/>
      </c>
      <c r="L16" s="124" t="str">
        <f aca="false">IF(SUMIF(Budget!B46:B$53, 15 , Budget!L46:L$53)=0, "", SUMIF(Budget!B46:B$53, 15 , Budget!L46:L$53))</f>
        <v/>
      </c>
      <c r="M16" s="124" t="str">
        <f aca="false">IF(Budget!B31= 15 ,(Budget!L31),"")</f>
        <v/>
      </c>
      <c r="N16" s="124" t="str">
        <f aca="false">IF(Budget!B30= 15 ,(Budget!L30),"")</f>
        <v/>
      </c>
      <c r="O16" s="124" t="str">
        <f aca="false">IF(SUMIF(Budget!B38:B$39, 15 , Budget!L38:L$39)=0, "", SUMIF(Budget!B38:B$39, 15 , Budget!L38:L$39))</f>
        <v/>
      </c>
      <c r="P16" s="124" t="str">
        <f aca="false">IF(SUMIF(Budget!B27:B$28, 15 , Budget!L27:L$28)=0, "", SUMIF(Budget!B27:B$28, 15 , Budget!L27:L$28))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Budget!L34:L$35)=0, "", SUMIF(Budget!B34:B$35, 16 , Budget!L34:L$35))</f>
        <v/>
      </c>
      <c r="L17" s="124" t="str">
        <f aca="false">IF(SUMIF(Budget!B46:B$53, 16 , Budget!L46:L$53)=0, "", SUMIF(Budget!B46:B$53, 16 , Budget!L46:L$53))</f>
        <v/>
      </c>
      <c r="M17" s="124" t="str">
        <f aca="false">IF(Budget!B31= 16 ,(Budget!L31),"")</f>
        <v/>
      </c>
      <c r="N17" s="124" t="str">
        <f aca="false">IF(Budget!B30= 16 ,(Budget!L30),"")</f>
        <v/>
      </c>
      <c r="O17" s="124" t="str">
        <f aca="false">IF(SUMIF(Budget!B38:B$39, 16 , Budget!L38:L$39)=0, "", SUMIF(Budget!B38:B$39, 16 , Budget!L38:L$39))</f>
        <v/>
      </c>
      <c r="P17" s="124" t="str">
        <f aca="false">IF(SUMIF(Budget!B27:B$28, 16 , Budget!L27:L$28)=0, "", SUMIF(Budget!B27:B$28, 16 , Budget!L27:L$28))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Budget!L34:L$35)=0, "", SUMIF(Budget!B34:B$35, 17 , Budget!L34:L$35))</f>
        <v/>
      </c>
      <c r="L18" s="124" t="str">
        <f aca="false">IF(SUMIF(Budget!B46:B$53, 17 , Budget!L46:L$53)=0, "", SUMIF(Budget!B46:B$53, 17 , Budget!L46:L$53))</f>
        <v/>
      </c>
      <c r="M18" s="124" t="str">
        <f aca="false">IF(Budget!B31= 17 ,(Budget!L31),"")</f>
        <v/>
      </c>
      <c r="N18" s="124" t="str">
        <f aca="false">IF(Budget!B30= 17 ,(Budget!L30),"")</f>
        <v/>
      </c>
      <c r="O18" s="124" t="str">
        <f aca="false">IF(SUMIF(Budget!B38:B$39, 17 , Budget!L38:L$39)=0, "", SUMIF(Budget!B38:B$39, 17 , Budget!L38:L$39))</f>
        <v/>
      </c>
      <c r="P18" s="124" t="str">
        <f aca="false">IF(SUMIF(Budget!B27:B$28, 17 , Budget!L27:L$28)=0, "", SUMIF(Budget!B27:B$28, 17 , Budget!L27:L$28))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Budget!L34:L$35)=0, "", SUMIF(Budget!B34:B$35, 18 , Budget!L34:L$35))</f>
        <v/>
      </c>
      <c r="L19" s="124" t="str">
        <f aca="false">IF(SUMIF(Budget!B46:B$53, 18 , Budget!L46:L$53)=0, "", SUMIF(Budget!B46:B$53, 18 , Budget!L46:L$53))</f>
        <v/>
      </c>
      <c r="M19" s="124" t="str">
        <f aca="false">IF(Budget!B31= 18 ,(Budget!L31),"")</f>
        <v/>
      </c>
      <c r="N19" s="124" t="str">
        <f aca="false">IF(Budget!B30= 18 ,(Budget!L30),"")</f>
        <v/>
      </c>
      <c r="O19" s="124" t="str">
        <f aca="false">IF(SUMIF(Budget!B38:B$39, 18 , Budget!L38:L$39)=0, "", SUMIF(Budget!B38:B$39, 18 , Budget!L38:L$39))</f>
        <v/>
      </c>
      <c r="P19" s="124" t="str">
        <f aca="false">IF(SUMIF(Budget!B27:B$28, 18 , Budget!L27:L$28)=0, "", SUMIF(Budget!B27:B$28, 18 , Budget!L27:L$28))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Budget!L34:L$35)=0, "", SUMIF(Budget!B34:B$35, 19 , Budget!L34:L$35))</f>
        <v/>
      </c>
      <c r="L20" s="124" t="str">
        <f aca="false">IF(SUMIF(Budget!B46:B$53, 19 , Budget!L46:L$53)=0, "", SUMIF(Budget!B46:B$53, 19 , Budget!L46:L$53))</f>
        <v/>
      </c>
      <c r="M20" s="124" t="str">
        <f aca="false">IF(Budget!B31= 19 ,(Budget!L31),"")</f>
        <v/>
      </c>
      <c r="N20" s="124" t="str">
        <f aca="false">IF(Budget!B30= 19 ,(Budget!L30),"")</f>
        <v/>
      </c>
      <c r="O20" s="124" t="str">
        <f aca="false">IF(SUMIF(Budget!B38:B$39, 19 , Budget!L38:L$39)=0, "", SUMIF(Budget!B38:B$39, 19 , Budget!L38:L$39))</f>
        <v/>
      </c>
      <c r="P20" s="124" t="str">
        <f aca="false">IF(SUMIF(Budget!B27:B$28, 19 , Budget!L27:L$28)=0, "", SUMIF(Budget!B27:B$28, 19 , Budget!L27:L$28))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Budget!L34:L$35)=0, "", SUMIF(Budget!B34:B$35, 20 , Budget!L34:L$35))</f>
        <v/>
      </c>
      <c r="L21" s="124" t="str">
        <f aca="false">IF(SUMIF(Budget!B46:B$53, 20 , Budget!L46:L$53)=0, "", SUMIF(Budget!B46:B$53, 20 , Budget!L46:L$53))</f>
        <v/>
      </c>
      <c r="M21" s="124" t="str">
        <f aca="false">IF(Budget!B31= 20 ,(Budget!L31),"")</f>
        <v/>
      </c>
      <c r="N21" s="124" t="str">
        <f aca="false">IF(Budget!B30= 20 ,(Budget!L30),"")</f>
        <v/>
      </c>
      <c r="O21" s="124" t="str">
        <f aca="false">IF(SUMIF(Budget!B38:B$39, 20 , Budget!L38:L$39)=0, "", SUMIF(Budget!B38:B$39, 20 , Budget!L38:L$39))</f>
        <v/>
      </c>
      <c r="P21" s="124" t="str">
        <f aca="false">IF(SUMIF(Budget!B27:B$28, 20 , Budget!L27:L$28)=0, "", SUMIF(Budget!B27:B$28, 20 , Budget!L27:L$28))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Budget!L34:L$35)=0, "", SUMIF(Budget!B34:B$35, 21 , Budget!L34:L$35))</f>
        <v/>
      </c>
      <c r="L22" s="124" t="str">
        <f aca="false">IF(SUMIF(Budget!B46:B$53, 21 , Budget!L46:L$53)=0, "", SUMIF(Budget!B46:B$53, 21 , Budget!L46:L$53))</f>
        <v/>
      </c>
      <c r="M22" s="124" t="str">
        <f aca="false">IF(Budget!B31= 21 ,(Budget!L31),"")</f>
        <v/>
      </c>
      <c r="N22" s="124" t="str">
        <f aca="false">IF(Budget!B30= 21 ,(Budget!L30),"")</f>
        <v/>
      </c>
      <c r="O22" s="124" t="str">
        <f aca="false">IF(SUMIF(Budget!B38:B$39, 21 , Budget!L38:L$39)=0, "", SUMIF(Budget!B38:B$39, 21 , Budget!L38:L$39))</f>
        <v/>
      </c>
      <c r="P22" s="124" t="str">
        <f aca="false">IF(SUMIF(Budget!B27:B$28, 21 , Budget!L27:L$28)=0, "", SUMIF(Budget!B27:B$28, 21 , Budget!L27:L$28))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Budget!L34:L$35)=0, "", SUMIF(Budget!B34:B$35, 22 , Budget!L34:L$35))</f>
        <v/>
      </c>
      <c r="L23" s="124" t="str">
        <f aca="false">IF(SUMIF(Budget!B46:B$53, 22 , Budget!L46:L$53)=0, "", SUMIF(Budget!B46:B$53, 22 , Budget!L46:L$53))</f>
        <v/>
      </c>
      <c r="M23" s="124" t="str">
        <f aca="false">IF(Budget!B31= 22 ,(Budget!L31),"")</f>
        <v/>
      </c>
      <c r="N23" s="124" t="str">
        <f aca="false">IF(Budget!B30= 22 ,(Budget!L30),"")</f>
        <v/>
      </c>
      <c r="O23" s="124" t="str">
        <f aca="false">IF(SUMIF(Budget!B38:B$39, 22 , Budget!L38:L$39)=0, "", SUMIF(Budget!B38:B$39, 22 , Budget!L38:L$39))</f>
        <v/>
      </c>
      <c r="P23" s="124" t="str">
        <f aca="false">IF(SUMIF(Budget!B27:B$28, 22 , Budget!L27:L$28)=0, "", SUMIF(Budget!B27:B$28, 22 , Budget!L27:L$28))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Budget!L34:L$35)=0, "", SUMIF(Budget!B34:B$35, 23 , Budget!L34:L$35))</f>
        <v/>
      </c>
      <c r="L24" s="124" t="str">
        <f aca="false">IF(SUMIF(Budget!B46:B$53, 23 , Budget!L46:L$53)=0, "", SUMIF(Budget!B46:B$53, 23 , Budget!L46:L$53))</f>
        <v/>
      </c>
      <c r="M24" s="124" t="str">
        <f aca="false">IF(Budget!B31= 23 ,(Budget!L31),"")</f>
        <v/>
      </c>
      <c r="N24" s="124" t="str">
        <f aca="false">IF(Budget!B30= 23 ,(Budget!L30),"")</f>
        <v/>
      </c>
      <c r="O24" s="124" t="str">
        <f aca="false">IF(SUMIF(Budget!B38:B$39, 23 , Budget!L38:L$39)=0, "", SUMIF(Budget!B38:B$39, 23 , Budget!L38:L$39))</f>
        <v/>
      </c>
      <c r="P24" s="124" t="str">
        <f aca="false">IF(SUMIF(Budget!B27:B$28, 23 , Budget!L27:L$28)=0, "", SUMIF(Budget!B27:B$28, 23 , Budget!L27:L$28))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Budget!L34:L$35)=0, "", SUMIF(Budget!B34:B$35, 24 , Budget!L34:L$35))</f>
        <v/>
      </c>
      <c r="L25" s="124" t="str">
        <f aca="false">IF(SUMIF(Budget!B46:B$53, 24 , Budget!L46:L$53)=0, "", SUMIF(Budget!B46:B$53, 24 , Budget!L46:L$53))</f>
        <v/>
      </c>
      <c r="M25" s="124" t="str">
        <f aca="false">IF(Budget!B31= 24 ,(Budget!L31),"")</f>
        <v/>
      </c>
      <c r="N25" s="124" t="str">
        <f aca="false">IF(Budget!B30= 24 ,(Budget!L30),"")</f>
        <v/>
      </c>
      <c r="O25" s="124" t="str">
        <f aca="false">IF(SUMIF(Budget!B38:B$39, 24 , Budget!L38:L$39)=0, "", SUMIF(Budget!B38:B$39, 24 , Budget!L38:L$39))</f>
        <v/>
      </c>
      <c r="P25" s="124" t="str">
        <f aca="false">IF(SUMIF(Budget!B27:B$28, 24 , Budget!L27:L$28)=0, "", SUMIF(Budget!B27:B$28, 24 , Budget!L27:L$28))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Budget!L34:L$35)=0, "", SUMIF(Budget!B34:B$35, 25 , Budget!L34:L$35))</f>
        <v/>
      </c>
      <c r="L26" s="124" t="str">
        <f aca="false">IF(SUMIF(Budget!B46:B$53, 25 , Budget!L46:L$53)=0, "", SUMIF(Budget!B46:B$53, 25 , Budget!L46:L$53))</f>
        <v/>
      </c>
      <c r="M26" s="124" t="str">
        <f aca="false">IF(Budget!B31= 26 ,(Budget!L31),"")</f>
        <v/>
      </c>
      <c r="N26" s="124" t="str">
        <f aca="false">IF(Budget!B30= 25 ,(Budget!L30),"")</f>
        <v/>
      </c>
      <c r="O26" s="124" t="str">
        <f aca="false">IF(SUMIF(Budget!B38:B$39, 25 , Budget!L38:L$39)=0, "", SUMIF(Budget!B38:B$39, 25 , Budget!L38:L$39))</f>
        <v/>
      </c>
      <c r="P26" s="124" t="str">
        <f aca="false">IF(SUMIF(Budget!B27:B$28, 25 , Budget!L27:L$28)=0, "", SUMIF(Budget!B27:B$28, 25 , Budget!L27:L$28))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Budget!L34:L$35)=0, "", SUMIF(Budget!B34:B$35, 26 , Budget!L34:L$35))</f>
        <v/>
      </c>
      <c r="L27" s="124" t="str">
        <f aca="false">IF(SUMIF(Budget!B46:B$53, 26 , Budget!L46:L$53)=0, "", SUMIF(Budget!B46:B$53, 26 , Budget!L46:L$53))</f>
        <v/>
      </c>
      <c r="M27" s="124" t="str">
        <f aca="false">IF(Budget!B31= 26 ,(Budget!L31),"")</f>
        <v/>
      </c>
      <c r="N27" s="124" t="str">
        <f aca="false">IF(Budget!B30= 26 ,(Budget!L30),"")</f>
        <v/>
      </c>
      <c r="O27" s="124" t="str">
        <f aca="false">IF(SUMIF(Budget!B38:B$39, 26 , Budget!L38:L$39)=0, "", SUMIF(Budget!B38:B$39, 26 , Budget!L38:L$39))</f>
        <v/>
      </c>
      <c r="P27" s="124" t="str">
        <f aca="false">IF(SUMIF(Budget!B27:B$28, 26 , Budget!L27:L$28)=0, "", SUMIF(Budget!B27:B$28, 26 , Budget!L27:L$28))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Budget!L34:L$35)=0, "", SUMIF(Budget!B34:B$35, 27 , Budget!L34:L$35))</f>
        <v/>
      </c>
      <c r="L28" s="124" t="str">
        <f aca="false">IF(SUMIF(Budget!B46:B$53, 27 , Budget!L46:L$53)=0, "", SUMIF(Budget!B46:B$53, 27 , Budget!L46:L$53))</f>
        <v/>
      </c>
      <c r="M28" s="124" t="str">
        <f aca="false">IF(Budget!B31= 27 ,(Budget!L31),"")</f>
        <v/>
      </c>
      <c r="N28" s="124" t="str">
        <f aca="false">IF(Budget!B30= 27 ,(Budget!L30),"")</f>
        <v/>
      </c>
      <c r="O28" s="124" t="str">
        <f aca="false">IF(SUMIF(Budget!B38:B$39, 27 , Budget!L38:L$39)=0, "", SUMIF(Budget!B38:B$39, 27 , Budget!L38:L$39))</f>
        <v/>
      </c>
      <c r="P28" s="124" t="str">
        <f aca="false">IF(SUMIF(Budget!B27:B$28, 27 , Budget!L27:L$28)=0, "", SUMIF(Budget!B27:B$28, 27 , Budget!L27:L$28))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Budget!L34:L$35)=0, "", SUMIF(Budget!B34:B$35, 28 , Budget!L34:L$35))</f>
        <v/>
      </c>
      <c r="L29" s="124" t="str">
        <f aca="false">IF(SUMIF(Budget!B46:B$53, 28 , Budget!L46:L$53)=0, "", SUMIF(Budget!B46:B$53, 28 , Budget!L46:L$53))</f>
        <v/>
      </c>
      <c r="M29" s="124" t="str">
        <f aca="false">IF(Budget!B31= 28 ,(Budget!L31),"")</f>
        <v/>
      </c>
      <c r="N29" s="124" t="str">
        <f aca="false">IF(Budget!B30= 28 ,(Budget!L30),"")</f>
        <v/>
      </c>
      <c r="O29" s="124" t="str">
        <f aca="false">IF(SUMIF(Budget!B38:B$39, 28 , Budget!L38:L$39)=0, "", SUMIF(Budget!B38:B$39, 28 , Budget!L38:L$39))</f>
        <v/>
      </c>
      <c r="P29" s="124" t="str">
        <f aca="false">IF(SUMIF(Budget!B27:B$28, 28 , Budget!L27:L$28)=0, "", SUMIF(Budget!B27:B$28, 28 , Budget!L27:L$28))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Budget!L34:L$35)=0, "", SUMIF(Budget!B34:B$35, 29 , Budget!L34:L$35))</f>
        <v/>
      </c>
      <c r="L30" s="124" t="str">
        <f aca="false">IF(SUMIF(Budget!B46:B$53, 29 , Budget!L46:L$53)=0, "", SUMIF(Budget!B46:B$53, 29 , Budget!L46:L$53))</f>
        <v/>
      </c>
      <c r="M30" s="124" t="str">
        <f aca="false">IF(Budget!B31= 29,(Budget!L31),"")</f>
        <v/>
      </c>
      <c r="N30" s="124" t="str">
        <f aca="false">IF(Budget!B30= 29,(Budget!L30),"")</f>
        <v/>
      </c>
      <c r="O30" s="124" t="str">
        <f aca="false">IF(SUMIF(Budget!B38:B$39, 29 , Budget!L38:L$39)=0, "", SUMIF(Budget!B38:B$39, 29 , Budget!L38:L$39))</f>
        <v/>
      </c>
      <c r="P30" s="124" t="str">
        <f aca="false">IF(SUMIF(Budget!B27:B$28, 29 , Budget!L27:L$28)=0, "", SUMIF(Budget!B27:B$28, 29 , Budget!L27:L$28))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Budget!L34:L$35)=0, "", SUMIF(Budget!B34:B$35, 29 , Budget!L34:L$35))</f>
        <v/>
      </c>
      <c r="L31" s="124" t="str">
        <f aca="false">IF(SUMIF(Budget!B46:B$53, 30 , Budget!L46:L$53)=0, "", SUMIF(Budget!B46:B$53, 30 , Budget!L46:L$53))</f>
        <v/>
      </c>
      <c r="M31" s="124" t="str">
        <f aca="false">IF(Budget!B31= 30 ,(Budget!L31),"")</f>
        <v/>
      </c>
      <c r="N31" s="124" t="str">
        <f aca="false">IF(Budget!B30= 30 ,(Budget!L30),"")</f>
        <v/>
      </c>
      <c r="O31" s="124" t="str">
        <f aca="false">IF(SUMIF(Budget!B38:B$39, 30 , Budget!L38:L$39)=0, "", SUMIF(Budget!B38:B$39, 30 , Budget!L38:L$39))</f>
        <v/>
      </c>
      <c r="P31" s="124" t="str">
        <f aca="false">IF(SUMIF(Budget!B27:B$28, 30 , Budget!L27:L$28)=0, "", SUMIF(Budget!B27:B$28, 30 , Budget!L27:L$28))</f>
        <v/>
      </c>
      <c r="Q31" s="126"/>
      <c r="R31" s="127"/>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C31" s="0"/>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Budget!L34:L$35)=0, "", SUMIF(Budget!B34:B$35, 36 , Budget!L34:L$35))</f>
        <v/>
      </c>
      <c r="L32" s="124" t="str">
        <f aca="false">IF(SUMIF(Budget!B46:B$53, 36 , Budget!L46:L$53)=0, "", SUMIF(Budget!B46:B$53, 36 , Budget!L46:L$53))</f>
        <v/>
      </c>
      <c r="M32" s="124" t="str">
        <f aca="false">IF(Budget!B31= 36 ,(Budget!L31),"")</f>
        <v/>
      </c>
      <c r="N32" s="124" t="str">
        <f aca="false">IF(Budget!B30= 36 ,(Budget!L30),"")</f>
        <v/>
      </c>
      <c r="O32" s="124" t="str">
        <f aca="false">IF(SUMIF(Budget!B38:B$39, 36 , Budget!L38:L$39)=0, "", SUMIF(Budget!B38:B$39, 36 , Budget!L38:L$39))</f>
        <v/>
      </c>
      <c r="P32" s="124" t="str">
        <f aca="false">IF(SUMIF(Budget!B27:B$28, 36 , Budget!L27:L$28)=0, "", SUMIF(Budget!B27:B$28, 36 , Budget!L27:L$28))</f>
        <v/>
      </c>
      <c r="Q32" s="126"/>
      <c r="R32" s="127"/>
      <c r="S32" s="128" t="str">
        <f aca="false">IF(SUM(C32:Q32) &gt; 0, -SUM(C32:Q32), "-")</f>
        <v>-</v>
      </c>
      <c r="T32" s="138" t="str">
        <f aca="false">IF(S32&lt;0, S32/S$36, "")</f>
        <v/>
      </c>
      <c r="U32" s="139"/>
      <c r="V32" s="131" t="n">
        <f aca="false">B32</f>
        <v>31</v>
      </c>
      <c r="W32" s="140"/>
      <c r="X32" s="140"/>
      <c r="Z32" s="147"/>
      <c r="AA32" s="148"/>
      <c r="AB32" s="149"/>
      <c r="AC32" s="150" t="str">
        <f aca="false">IF(SUM(Z32:AB32)=0,"-",-SUM(Z32:AB32))</f>
        <v>-</v>
      </c>
      <c r="AD32" s="151" t="s">
        <v>114</v>
      </c>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C34" s="0"/>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118</v>
      </c>
      <c r="C37" s="170" t="str">
        <f aca="false">IF(SUM(C2:C32) &gt; 0, -SUM(C2:C32)/31, "")</f>
        <v/>
      </c>
      <c r="D37" s="170" t="str">
        <f aca="false">IF(SUM(D2:D32) &gt; 0, -SUM(D2:D32)/31, "")</f>
        <v/>
      </c>
      <c r="E37" s="170" t="str">
        <f aca="false">IF(SUM(E2:E32) &gt; 0, -SUM(E2:E32)/31, "")</f>
        <v/>
      </c>
      <c r="F37" s="170" t="str">
        <f aca="false">IF(SUM(F2:F32) &gt; 0, -SUM(F2:F32)/31, "")</f>
        <v/>
      </c>
      <c r="G37" s="170" t="str">
        <f aca="false">IF(SUM(G2:G32) &gt; 0, -SUM(G2:G32)/31, "")</f>
        <v/>
      </c>
      <c r="H37" s="170" t="str">
        <f aca="false">IF(SUM(H2:H32) &gt; 0, -SUM(H2:H32)/31, "")</f>
        <v/>
      </c>
      <c r="I37" s="170" t="str">
        <f aca="false">IF(SUM(I2:I32) &gt; 0, -SUM(I2:I32)/31, "")</f>
        <v/>
      </c>
      <c r="J37" s="170" t="str">
        <f aca="false">IF(SUM(J2:J32) &gt; 0, -SUM(J2:J32)/31, "")</f>
        <v/>
      </c>
      <c r="K37" s="170" t="str">
        <f aca="false">IF(SUM(K2:K32) &gt; 0, -SUM(K2:K32)/31, "")</f>
        <v/>
      </c>
      <c r="L37" s="170" t="str">
        <f aca="false">IF(SUM(L2:L32) &gt; 0, -SUM(L2:L32)/31, "")</f>
        <v/>
      </c>
      <c r="M37" s="170" t="str">
        <f aca="false">IF(SUM(M2:M32) &gt; 0, -SUM(M2:M32)/31, "")</f>
        <v/>
      </c>
      <c r="N37" s="170" t="str">
        <f aca="false">IF(SUM(N2:N32) &gt; 0, -SUM(N2:N32)/31, "")</f>
        <v/>
      </c>
      <c r="O37" s="170" t="str">
        <f aca="false">IF(SUM(O2:O32) &gt; 0, -SUM(O2:O32)/31, "")</f>
        <v/>
      </c>
      <c r="P37" s="170" t="str">
        <f aca="false">IF(SUM(P2:P32) &gt; 0, -SUM(P2:P32)/31, "")</f>
        <v/>
      </c>
      <c r="Q37" s="170" t="str">
        <f aca="false">IF(SUM(Q2:Q32) &gt; 0, -SUM(Q2:Q32)/31, "")</f>
        <v/>
      </c>
      <c r="R37" s="170"/>
      <c r="S37" s="174" t="str">
        <f aca="false">IF(SUM(S2:S32) &lt; 0, SUM(S2:S32)/31, "")</f>
        <v/>
      </c>
      <c r="T37" s="174"/>
      <c r="U37" s="174" t="str">
        <f aca="false">IF(SUM(U2:U32) &gt; 0, SUM(U2:U32)/31, "")</f>
        <v/>
      </c>
      <c r="V37" s="174" t="str">
        <f aca="false">IF(ISNUMBER(U37),SUM(S37:U37),"")</f>
        <v/>
      </c>
      <c r="W37" s="174"/>
      <c r="Z37" s="170" t="str">
        <f aca="false">IF(SUM(Z2:Z32) &gt; 0, 0-SUM(Z2:Z32)/31, "")</f>
        <v/>
      </c>
      <c r="AA37" s="170" t="str">
        <f aca="false">IF(SUM(AA2:AA32) &gt; 0, 0-SUM(AA2:AA32)/31, "")</f>
        <v/>
      </c>
      <c r="AB37" s="170" t="str">
        <f aca="false">IF(SUM(AB2:AB32) &gt; 0, 0-SUM(AB2:AB32)/31, "")</f>
        <v/>
      </c>
      <c r="AC37" s="174" t="str">
        <f aca="false">IF(SUM(AC2:AC32) &lt; 0, SUM(AC2:AC32)/31,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{8223A218-D52A-45E4-8B7C-1EBEC5918DAF}</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8223A218-D52A-45E4-8B7C-1EBEC5918DAF}">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28</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Budget!M34:M$35)=0, "", SUMIF(Budget!B34:B$35, 1 , Budget!M34:M$35))</f>
        <v/>
      </c>
      <c r="L2" s="124" t="str">
        <f aca="false">IF(SUMIF(Budget!B46:B$53, 1 , Budget!M46:M$53)=0, "", SUMIF(Budget!B46:B$53, 1 , Budget!M46:M$53))</f>
        <v/>
      </c>
      <c r="M2" s="124" t="str">
        <f aca="false">IF(Budget!B31= 1 ,(Budget!M31),"")</f>
        <v/>
      </c>
      <c r="N2" s="124" t="str">
        <f aca="false">IF(Budget!B30= 1 ,(Budget!M30),"")</f>
        <v/>
      </c>
      <c r="O2" s="124" t="str">
        <f aca="false">IF(SUMIF(Budget!B38:B$39, 1 , Budget!M38:M$39)=0, "", SUMIF(Budget!B38:B$39, 1 , Budget!M38:M$39))</f>
        <v/>
      </c>
      <c r="P2" s="124" t="str">
        <f aca="false">IF(SUMIF(Budget!B27:B$28, 1 , Budget!M27:M$28)=0, "", SUMIF(Budget!B27:B$28, 1 , Budget!M27:M$28))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Budget!M34:M$35)=0, "", SUMIF(Budget!B34:B$35, 2 , Budget!M34:M$35))</f>
        <v/>
      </c>
      <c r="L3" s="124" t="str">
        <f aca="false">IF(SUMIF(Budget!B46:B$53, 2 , Budget!M46:M$53)=0, "", SUMIF(Budget!B46:B$53, 2 , Budget!M46:M$53))</f>
        <v/>
      </c>
      <c r="M3" s="124" t="str">
        <f aca="false">IF(Budget!B31= 2 ,(Budget!M31),"")</f>
        <v/>
      </c>
      <c r="N3" s="124" t="str">
        <f aca="false">IF(Budget!B30= 2 ,(Budget!M30),"")</f>
        <v/>
      </c>
      <c r="O3" s="124" t="str">
        <f aca="false">IF(SUMIF(Budget!B38:B$39, 2 , Budget!M38:M$39)=0, "", SUMIF(Budget!B38:B$39, 2 , Budget!M38:M$39))</f>
        <v/>
      </c>
      <c r="P3" s="124" t="str">
        <f aca="false">IF(SUMIF(Budget!B27:B$28, 2 , Budget!M27:M$28)=0, "", SUMIF(Budget!B27:B$28, 2 , Budget!M27:M$28))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C3" s="0"/>
      <c r="XFD3" s="0"/>
    </row>
    <row r="4" customFormat="false" ht="12.8" hidden="false" customHeight="false" outlineLevel="0" collapsed="false">
      <c r="B4" s="122" t="n">
        <v>3</v>
      </c>
      <c r="C4" s="135"/>
      <c r="D4" s="136"/>
      <c r="E4" s="137"/>
      <c r="F4" s="135"/>
      <c r="G4" s="137"/>
      <c r="H4" s="123"/>
      <c r="I4" s="124"/>
      <c r="J4" s="125"/>
      <c r="K4" s="124" t="str">
        <f aca="false">IF(SUMIF(Budget!B34:B$35, 3 , Budget!M34:M$35)=0, "", SUMIF(Budget!B34:B$35, 3 , Budget!M34:M$35))</f>
        <v/>
      </c>
      <c r="L4" s="124" t="str">
        <f aca="false">IF(SUMIF(Budget!B46:B$53, 3 , Budget!M46:M$53)=0, "", SUMIF(Budget!B46:B$53, 3 , Budget!M46:M$53))</f>
        <v/>
      </c>
      <c r="M4" s="124" t="str">
        <f aca="false">IF(Budget!B31= 3 ,(Budget!M31),"")</f>
        <v/>
      </c>
      <c r="N4" s="124" t="str">
        <f aca="false">IF(Budget!B30= 3 ,(Budget!M30),"")</f>
        <v/>
      </c>
      <c r="O4" s="124" t="str">
        <f aca="false">IF(SUMIF(Budget!B38:B$39, 3 , Budget!M38:M$39)=0, "", SUMIF(Budget!B38:B$39, 3 , Budget!M38:M$39))</f>
        <v/>
      </c>
      <c r="P4" s="124" t="str">
        <f aca="false">IF(SUMIF(Budget!B27:B$28, 3 , Budget!M27:M$28)=0, "", SUMIF(Budget!B27:B$28, 3 , Budget!M27:M$28))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c r="F5" s="135"/>
      <c r="G5" s="137"/>
      <c r="H5" s="123"/>
      <c r="I5" s="124"/>
      <c r="J5" s="125"/>
      <c r="K5" s="124" t="str">
        <f aca="false">IF(SUMIF(Budget!B34:B$35, 4 , Budget!M34:M$35)=0, "", SUMIF(Budget!B34:B$35, 4 , Budget!M34:M$35))</f>
        <v/>
      </c>
      <c r="L5" s="124" t="str">
        <f aca="false">IF(SUMIF(Budget!B46:B$53, 4 , Budget!M46:M$53)=0, "", SUMIF(Budget!B46:B$53, 4 , Budget!M46:M$53))</f>
        <v/>
      </c>
      <c r="M5" s="124" t="str">
        <f aca="false">IF(Budget!B31= 4 ,(Budget!M31),"")</f>
        <v/>
      </c>
      <c r="N5" s="124" t="str">
        <f aca="false">IF(Budget!B30= 4 ,(Budget!M30),"")</f>
        <v/>
      </c>
      <c r="O5" s="124" t="str">
        <f aca="false">IF(SUMIF(Budget!B38:B$39, 4 , Budget!M38:M$39)=0, "", SUMIF(Budget!B38:B$39, 4 , Budget!M38:M$39))</f>
        <v/>
      </c>
      <c r="P5" s="124" t="str">
        <f aca="false">IF(SUMIF(Budget!B27:B$28, 4 , Budget!M27:M$28)=0, "", SUMIF(Budget!B27:B$28, 4 , Budget!M27:M$28))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C5" s="0"/>
      <c r="XFD5" s="0"/>
    </row>
    <row r="6" customFormat="false" ht="12.8" hidden="false" customHeight="false" outlineLevel="0" collapsed="false">
      <c r="B6" s="122" t="n">
        <v>5</v>
      </c>
      <c r="C6" s="135"/>
      <c r="D6" s="136"/>
      <c r="E6" s="137"/>
      <c r="F6" s="135"/>
      <c r="G6" s="137"/>
      <c r="H6" s="123"/>
      <c r="I6" s="124"/>
      <c r="J6" s="125"/>
      <c r="K6" s="124" t="str">
        <f aca="false">IF(SUMIF(Budget!B34:B$35, 5 , Budget!M34:M$35)=0, "", SUMIF(Budget!B34:B$35, 5 , Budget!M34:M$35))</f>
        <v/>
      </c>
      <c r="L6" s="124" t="str">
        <f aca="false">IF(SUMIF(Budget!B46:B$53, 5 , Budget!M46:M$53)=0, "", SUMIF(Budget!B46:B$53, 5 , Budget!M46:M$53))</f>
        <v/>
      </c>
      <c r="M6" s="124" t="str">
        <f aca="false">IF(Budget!B31= 5 ,(Budget!M31),"")</f>
        <v/>
      </c>
      <c r="N6" s="124" t="str">
        <f aca="false">IF(Budget!B30= 5 ,(Budget!M30),"")</f>
        <v/>
      </c>
      <c r="O6" s="124" t="str">
        <f aca="false">IF(SUMIF(Budget!B38:B$39, 5 , Budget!M38:M$39)=0, "", SUMIF(Budget!B38:B$39, 5 , Budget!M38:M$39))</f>
        <v/>
      </c>
      <c r="P6" s="124" t="str">
        <f aca="false">IF(SUMIF(Budget!B27:B$28, 5 , Budget!M27:M$28)=0, "", SUMIF(Budget!B27:B$28, 5 , Budget!M27:M$28))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Budget!M34:M$35)=0, "", SUMIF(Budget!B34:B$35, 6 , Budget!M34:M$35))</f>
        <v/>
      </c>
      <c r="L7" s="124" t="str">
        <f aca="false">IF(SUMIF(Budget!B46:B$53, 6 , Budget!M46:M$53)=0, "", SUMIF(Budget!B46:B$53, 6 , Budget!M46:M$53))</f>
        <v/>
      </c>
      <c r="M7" s="124" t="str">
        <f aca="false">IF(Budget!B31= 6 ,(Budget!M31),"")</f>
        <v/>
      </c>
      <c r="N7" s="124" t="str">
        <f aca="false">IF(Budget!B30= 6 ,(Budget!M30),"")</f>
        <v/>
      </c>
      <c r="O7" s="124" t="str">
        <f aca="false">IF(SUMIF(Budget!B38:B$39, 6 , Budget!M38:M$39)=0, "", SUMIF(Budget!B38:B$39, 6 , Budget!M38:M$39))</f>
        <v/>
      </c>
      <c r="P7" s="124" t="str">
        <f aca="false">IF(SUMIF(Budget!B27:B$28, 6 , Budget!M27:M$28)=0, "", SUMIF(Budget!B27:B$28, 6 , Budget!M27:M$28))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C7" s="0"/>
      <c r="XFD7" s="0"/>
    </row>
    <row r="8" customFormat="false" ht="12.8" hidden="false" customHeight="false" outlineLevel="0" collapsed="false">
      <c r="B8" s="122" t="n">
        <v>7</v>
      </c>
      <c r="C8" s="135"/>
      <c r="D8" s="136"/>
      <c r="E8" s="137"/>
      <c r="F8" s="135"/>
      <c r="G8" s="137"/>
      <c r="H8" s="123"/>
      <c r="I8" s="124"/>
      <c r="J8" s="125"/>
      <c r="K8" s="124" t="str">
        <f aca="false">IF(SUMIF(Budget!B34:B$35, 7 , Budget!M34:M$35)=0, "", SUMIF(Budget!B34:B$35, 7 , Budget!M34:M$35))</f>
        <v/>
      </c>
      <c r="L8" s="124" t="str">
        <f aca="false">IF(SUMIF(Budget!B46:B$53, 7 , Budget!M46:M$53)=0, "", SUMIF(Budget!B46:B$53, 7 , Budget!M46:M$53))</f>
        <v/>
      </c>
      <c r="M8" s="124" t="str">
        <f aca="false">IF(Budget!B31= 7 ,(Budget!M31),"")</f>
        <v/>
      </c>
      <c r="N8" s="124" t="str">
        <f aca="false">IF(Budget!B30= 7 ,(Budget!M30),"")</f>
        <v/>
      </c>
      <c r="O8" s="124" t="str">
        <f aca="false">IF(SUMIF(Budget!B38:B$39, 7 , Budget!M38:M$39)=0, "", SUMIF(Budget!B38:B$39, 7 , Budget!M38:M$39))</f>
        <v/>
      </c>
      <c r="P8" s="124" t="str">
        <f aca="false">IF(SUMIF(Budget!B27:B$28, 7 , Budget!M27:M$28)=0, "", SUMIF(Budget!B27:B$28, 7 , Budget!M27:M$28))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C8" s="0"/>
      <c r="XFD8" s="0"/>
    </row>
    <row r="9" customFormat="false" ht="12.8" hidden="false" customHeight="false" outlineLevel="0" collapsed="false">
      <c r="B9" s="122" t="n">
        <v>8</v>
      </c>
      <c r="C9" s="135"/>
      <c r="D9" s="136"/>
      <c r="E9" s="137"/>
      <c r="F9" s="135"/>
      <c r="G9" s="137"/>
      <c r="H9" s="123"/>
      <c r="I9" s="124"/>
      <c r="J9" s="125"/>
      <c r="K9" s="124" t="str">
        <f aca="false">IF(SUMIF(Budget!B34:B$35, 8 , Budget!M34:M$35)=0, "", SUMIF(Budget!B34:B$35, 8 , Budget!M34:M$35))</f>
        <v/>
      </c>
      <c r="L9" s="124" t="str">
        <f aca="false">IF(SUMIF(Budget!B46:B$53, 8 , Budget!M46:M$53)=0, "", SUMIF(Budget!B46:B$53, 8 , Budget!M46:M$53))</f>
        <v/>
      </c>
      <c r="M9" s="124" t="str">
        <f aca="false">IF(Budget!B31= 8 ,(Budget!M31),"")</f>
        <v/>
      </c>
      <c r="N9" s="124" t="str">
        <f aca="false">IF(Budget!B30= 8 ,(Budget!M30),"")</f>
        <v/>
      </c>
      <c r="O9" s="124" t="str">
        <f aca="false">IF(SUMIF(Budget!B38:B$39, 8 , Budget!M38:M$39)=0, "", SUMIF(Budget!B38:B$39, 8 , Budget!M38:M$39))</f>
        <v/>
      </c>
      <c r="P9" s="124" t="str">
        <f aca="false">IF(SUMIF(Budget!B27:B$28, 8 , Budget!M27:M$28)=0, "", SUMIF(Budget!B27:B$28, 8 , Budget!M27:M$28))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C9" s="0"/>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Budget!M34:M$35)=0, "", SUMIF(Budget!B34:B$35, 9 , Budget!M34:M$35))</f>
        <v/>
      </c>
      <c r="L10" s="124" t="str">
        <f aca="false">IF(SUMIF(Budget!B46:B$53, 9 , Budget!M46:M$53)=0, "", SUMIF(Budget!B46:B$53, 9 , Budget!M46:M$53))</f>
        <v/>
      </c>
      <c r="M10" s="124" t="str">
        <f aca="false">IF(Budget!B31= 9 ,(Budget!M31),"")</f>
        <v/>
      </c>
      <c r="N10" s="124" t="str">
        <f aca="false">IF(Budget!B30= 9 ,(Budget!M30),"")</f>
        <v/>
      </c>
      <c r="O10" s="124" t="str">
        <f aca="false">IF(SUMIF(Budget!B38:B$39, 9 , Budget!M38:M$39)=0, "", SUMIF(Budget!B38:B$39, 9 , Budget!M38:M$39))</f>
        <v/>
      </c>
      <c r="P10" s="124" t="str">
        <f aca="false">IF(SUMIF(Budget!B27:B$28, 9 , Budget!M27:M$28)=0, "", SUMIF(Budget!B27:B$28, 9 , Budget!M27:M$28))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C10" s="0"/>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Budget!M34:M$35)=0, "", SUMIF(Budget!B34:B$35, 10 , Budget!M34:M$35))</f>
        <v/>
      </c>
      <c r="L11" s="124" t="str">
        <f aca="false">IF(SUMIF(Budget!B46:B$53, 10 , Budget!M46:M$53)=0, "", SUMIF(Budget!B46:B$53, 10 , Budget!M46:M$53))</f>
        <v/>
      </c>
      <c r="M11" s="124" t="str">
        <f aca="false">IF(Budget!B31= 10 ,(Budget!M31),"")</f>
        <v/>
      </c>
      <c r="N11" s="124" t="str">
        <f aca="false">IF(Budget!B30= 10 ,(Budget!M30),"")</f>
        <v/>
      </c>
      <c r="O11" s="124" t="str">
        <f aca="false">IF(SUMIF(Budget!B38:B$39, 10 , Budget!M38:M$39)=0, "", SUMIF(Budget!B38:B$39, 10 , Budget!M38:M$39))</f>
        <v/>
      </c>
      <c r="P11" s="124" t="str">
        <f aca="false">IF(SUMIF(Budget!B27:B$28, 10 , Budget!M27:M$28)=0, "", SUMIF(Budget!B27:B$28, 10 , Budget!M27:M$28))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C11" s="0"/>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Budget!M34:M$35)=0, "", SUMIF(Budget!B34:B$35, 11 , Budget!M34:M$35))</f>
        <v/>
      </c>
      <c r="L12" s="124" t="str">
        <f aca="false">IF(SUMIF(Budget!B46:B$53, 11 , Budget!M46:M$53)=0, "", SUMIF(Budget!B46:B$53, 11 , Budget!M46:M$53))</f>
        <v/>
      </c>
      <c r="M12" s="124" t="str">
        <f aca="false">IF(Budget!B31= 11 ,(Budget!M31),"")</f>
        <v/>
      </c>
      <c r="N12" s="124" t="str">
        <f aca="false">IF(Budget!B30= 11 ,(Budget!M30),"")</f>
        <v/>
      </c>
      <c r="O12" s="124" t="str">
        <f aca="false">IF(SUMIF(Budget!B38:B$39, 11 , Budget!M38:M$39)=0, "", SUMIF(Budget!B38:B$39, 11 , Budget!M38:M$39))</f>
        <v/>
      </c>
      <c r="P12" s="124" t="str">
        <f aca="false">IF(SUMIF(Budget!B27:B$28, 11 , Budget!M27:M$28)=0, "", SUMIF(Budget!B27:B$28, 11 , Budget!M27:M$28))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Budget!M34:M$35)=0, "", SUMIF(Budget!B34:B$35, 12 , Budget!M34:M$35))</f>
        <v/>
      </c>
      <c r="L13" s="124" t="str">
        <f aca="false">IF(SUMIF(Budget!B46:B$53, 12 , Budget!M46:M$53)=0, "", SUMIF(Budget!B46:B$53, 12 , Budget!M46:M$53))</f>
        <v/>
      </c>
      <c r="M13" s="124" t="str">
        <f aca="false">IF(Budget!B31= 12 ,(Budget!M31),"")</f>
        <v/>
      </c>
      <c r="N13" s="124" t="str">
        <f aca="false">IF(Budget!B30= 12 ,(Budget!M30),"")</f>
        <v/>
      </c>
      <c r="O13" s="124" t="str">
        <f aca="false">IF(SUMIF(Budget!B38:B$39, 12 , Budget!M38:M$39)=0, "", SUMIF(Budget!B38:B$39, 12 , Budget!M38:M$39))</f>
        <v/>
      </c>
      <c r="P13" s="124" t="str">
        <f aca="false">IF(SUMIF(Budget!B27:B$28, 12 , Budget!M27:M$28)=0, "", SUMIF(Budget!B27:B$28, 12 , Budget!M27:M$28))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Budget!M34:M$35)=0, "", SUMIF(Budget!B34:B$35, 13 , Budget!M34:M$35))</f>
        <v/>
      </c>
      <c r="L14" s="124" t="str">
        <f aca="false">IF(SUMIF(Budget!B46:B$53, 13 , Budget!M46:M$53)=0, "", SUMIF(Budget!B46:B$53, 13 , Budget!M46:M$53))</f>
        <v/>
      </c>
      <c r="M14" s="124" t="str">
        <f aca="false">IF(Budget!B31= 13 ,(Budget!M31),"")</f>
        <v/>
      </c>
      <c r="N14" s="124" t="str">
        <f aca="false">IF(Budget!B30= 13 ,(Budget!M30),"")</f>
        <v/>
      </c>
      <c r="O14" s="124" t="str">
        <f aca="false">IF(SUMIF(Budget!B38:B$39, 13 , Budget!M38:M$39)=0, "", SUMIF(Budget!B38:B$39, 13 , Budget!M38:M$39))</f>
        <v/>
      </c>
      <c r="P14" s="124" t="str">
        <f aca="false">IF(SUMIF(Budget!B27:B$28, 13 , Budget!M27:M$28)=0, "", SUMIF(Budget!B27:B$28, 13 , Budget!M27:M$28))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Budget!M34:M$35)=0, "", SUMIF(Budget!B34:B$35, 14, Budget!M34:M$35))</f>
        <v/>
      </c>
      <c r="L15" s="124" t="str">
        <f aca="false">IF(SUMIF(Budget!B46:B$53, 14 , Budget!M46:M$53)=0, "", SUMIF(Budget!B46:B$53, 14, Budget!M46:M$53))</f>
        <v/>
      </c>
      <c r="M15" s="124" t="str">
        <f aca="false">IF(Budget!B31= 14 ,(Budget!M31),"")</f>
        <v/>
      </c>
      <c r="N15" s="124" t="str">
        <f aca="false">IF(Budget!B30= 14 ,(Budget!M30),"")</f>
        <v/>
      </c>
      <c r="O15" s="124" t="str">
        <f aca="false">IF(SUMIF(Budget!B38:B$39, 14 , Budget!M38:M$39)=0, "", SUMIF(Budget!B38:B$39, 14, Budget!M38:M$39))</f>
        <v/>
      </c>
      <c r="P15" s="124" t="str">
        <f aca="false">IF(SUMIF(Budget!B27:B$28, 14 , Budget!M27:M$28)=0, "", SUMIF(Budget!B27:B$28, 14, Budget!M27:M$28))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Budget!M34:M$35)=0, "", SUMIF(Budget!B34:B$35, 15 , Budget!M34:M$35))</f>
        <v/>
      </c>
      <c r="L16" s="124" t="str">
        <f aca="false">IF(SUMIF(Budget!B46:B$53, 15 , Budget!M46:M$53)=0, "", SUMIF(Budget!B46:B$53, 15 , Budget!M46:M$53))</f>
        <v/>
      </c>
      <c r="M16" s="124" t="str">
        <f aca="false">IF(Budget!B31= 15 ,(Budget!M31),"")</f>
        <v/>
      </c>
      <c r="N16" s="124" t="str">
        <f aca="false">IF(Budget!B30= 15 ,(Budget!M30),"")</f>
        <v/>
      </c>
      <c r="O16" s="124" t="str">
        <f aca="false">IF(SUMIF(Budget!B38:B$39, 15 , Budget!M38:M$39)=0, "", SUMIF(Budget!B38:B$39, 15 , Budget!M38:M$39))</f>
        <v/>
      </c>
      <c r="P16" s="124" t="str">
        <f aca="false">IF(SUMIF(Budget!B27:B$28, 15 , Budget!M27:M$28)=0, "", SUMIF(Budget!B27:B$28, 15 , Budget!M27:M$28))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Budget!M34:M$35)=0, "", SUMIF(Budget!B34:B$35, 16 , Budget!M34:M$35))</f>
        <v/>
      </c>
      <c r="L17" s="124" t="str">
        <f aca="false">IF(SUMIF(Budget!B46:B$53, 16 , Budget!M46:M$53)=0, "", SUMIF(Budget!B46:B$53, 16 , Budget!M46:M$53))</f>
        <v/>
      </c>
      <c r="M17" s="124" t="str">
        <f aca="false">IF(Budget!B31= 16 ,(Budget!M31),"")</f>
        <v/>
      </c>
      <c r="N17" s="124" t="str">
        <f aca="false">IF(Budget!B30= 16 ,(Budget!M30),"")</f>
        <v/>
      </c>
      <c r="O17" s="124" t="str">
        <f aca="false">IF(SUMIF(Budget!B38:B$39, 16 , Budget!M38:M$39)=0, "", SUMIF(Budget!B38:B$39, 16 , Budget!M38:M$39))</f>
        <v/>
      </c>
      <c r="P17" s="124" t="str">
        <f aca="false">IF(SUMIF(Budget!B27:B$28, 16 , Budget!M27:M$28)=0, "", SUMIF(Budget!B27:B$28, 16 , Budget!M27:M$28))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Budget!M34:M$35)=0, "", SUMIF(Budget!B34:B$35, 17 , Budget!M34:M$35))</f>
        <v/>
      </c>
      <c r="L18" s="124" t="str">
        <f aca="false">IF(SUMIF(Budget!B46:B$53, 17 , Budget!M46:M$53)=0, "", SUMIF(Budget!B46:B$53, 17 , Budget!M46:M$53))</f>
        <v/>
      </c>
      <c r="M18" s="124" t="str">
        <f aca="false">IF(Budget!B31= 17 ,(Budget!M31),"")</f>
        <v/>
      </c>
      <c r="N18" s="124" t="str">
        <f aca="false">IF(Budget!B30= 17 ,(Budget!M30),"")</f>
        <v/>
      </c>
      <c r="O18" s="124" t="str">
        <f aca="false">IF(SUMIF(Budget!B38:B$39, 17 , Budget!M38:M$39)=0, "", SUMIF(Budget!B38:B$39, 17 , Budget!M38:M$39))</f>
        <v/>
      </c>
      <c r="P18" s="124" t="str">
        <f aca="false">IF(SUMIF(Budget!B27:B$28, 17 , Budget!M27:M$28)=0, "", SUMIF(Budget!B27:B$28, 17 , Budget!M27:M$28))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Budget!M34:M$35)=0, "", SUMIF(Budget!B34:B$35, 18 , Budget!M34:M$35))</f>
        <v/>
      </c>
      <c r="L19" s="124" t="str">
        <f aca="false">IF(SUMIF(Budget!B46:B$53, 18 , Budget!M46:M$53)=0, "", SUMIF(Budget!B46:B$53, 18 , Budget!M46:M$53))</f>
        <v/>
      </c>
      <c r="M19" s="124" t="str">
        <f aca="false">IF(Budget!B31= 18 ,(Budget!M31),"")</f>
        <v/>
      </c>
      <c r="N19" s="124" t="str">
        <f aca="false">IF(Budget!B30= 18 ,(Budget!M30),"")</f>
        <v/>
      </c>
      <c r="O19" s="124" t="str">
        <f aca="false">IF(SUMIF(Budget!B38:B$39, 18 , Budget!M38:M$39)=0, "", SUMIF(Budget!B38:B$39, 18 , Budget!M38:M$39))</f>
        <v/>
      </c>
      <c r="P19" s="124" t="str">
        <f aca="false">IF(SUMIF(Budget!B27:B$28, 18 , Budget!M27:M$28)=0, "", SUMIF(Budget!B27:B$28, 18 , Budget!M27:M$28))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Budget!M34:M$35)=0, "", SUMIF(Budget!B34:B$35, 19 , Budget!M34:M$35))</f>
        <v/>
      </c>
      <c r="L20" s="124" t="str">
        <f aca="false">IF(SUMIF(Budget!B46:B$53, 19 , Budget!M46:M$53)=0, "", SUMIF(Budget!B46:B$53, 19 , Budget!M46:M$53))</f>
        <v/>
      </c>
      <c r="M20" s="124" t="str">
        <f aca="false">IF(Budget!B31= 19 ,(Budget!M31),"")</f>
        <v/>
      </c>
      <c r="N20" s="124" t="str">
        <f aca="false">IF(Budget!B30= 19 ,(Budget!M30),"")</f>
        <v/>
      </c>
      <c r="O20" s="124" t="str">
        <f aca="false">IF(SUMIF(Budget!B38:B$39, 19 , Budget!M38:M$39)=0, "", SUMIF(Budget!B38:B$39, 19 , Budget!M38:M$39))</f>
        <v/>
      </c>
      <c r="P20" s="124" t="str">
        <f aca="false">IF(SUMIF(Budget!B27:B$28, 19 , Budget!M27:M$28)=0, "", SUMIF(Budget!B27:B$28, 19 , Budget!M27:M$28))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Budget!M34:M$35)=0, "", SUMIF(Budget!B34:B$35, 20 , Budget!M34:M$35))</f>
        <v/>
      </c>
      <c r="L21" s="124" t="str">
        <f aca="false">IF(SUMIF(Budget!B46:B$53, 20 , Budget!M46:M$53)=0, "", SUMIF(Budget!B46:B$53, 20 , Budget!M46:M$53))</f>
        <v/>
      </c>
      <c r="M21" s="124" t="str">
        <f aca="false">IF(Budget!B31= 20 ,(Budget!M31),"")</f>
        <v/>
      </c>
      <c r="N21" s="124" t="str">
        <f aca="false">IF(Budget!B30= 20 ,(Budget!M30),"")</f>
        <v/>
      </c>
      <c r="O21" s="124" t="str">
        <f aca="false">IF(SUMIF(Budget!B38:B$39, 20 , Budget!M38:M$39)=0, "", SUMIF(Budget!B38:B$39, 20 , Budget!M38:M$39))</f>
        <v/>
      </c>
      <c r="P21" s="124" t="str">
        <f aca="false">IF(SUMIF(Budget!B27:B$28, 20 , Budget!M27:M$28)=0, "", SUMIF(Budget!B27:B$28, 20 , Budget!M27:M$28))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Budget!M34:M$35)=0, "", SUMIF(Budget!B34:B$35, 21 , Budget!M34:M$35))</f>
        <v/>
      </c>
      <c r="L22" s="124" t="str">
        <f aca="false">IF(SUMIF(Budget!B46:B$53, 21 , Budget!M46:M$53)=0, "", SUMIF(Budget!B46:B$53, 21 , Budget!M46:M$53))</f>
        <v/>
      </c>
      <c r="M22" s="124" t="str">
        <f aca="false">IF(Budget!B31= 21 ,(Budget!M31),"")</f>
        <v/>
      </c>
      <c r="N22" s="124" t="str">
        <f aca="false">IF(Budget!B30= 21 ,(Budget!M30),"")</f>
        <v/>
      </c>
      <c r="O22" s="124" t="str">
        <f aca="false">IF(SUMIF(Budget!B38:B$39, 21 , Budget!M38:M$39)=0, "", SUMIF(Budget!B38:B$39, 21 , Budget!M38:M$39))</f>
        <v/>
      </c>
      <c r="P22" s="124" t="str">
        <f aca="false">IF(SUMIF(Budget!B27:B$28, 21 , Budget!M27:M$28)=0, "", SUMIF(Budget!B27:B$28, 21 , Budget!M27:M$28))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Budget!M34:M$35)=0, "", SUMIF(Budget!B34:B$35, 22 , Budget!M34:M$35))</f>
        <v/>
      </c>
      <c r="L23" s="124" t="str">
        <f aca="false">IF(SUMIF(Budget!B46:B$53, 22 , Budget!M46:M$53)=0, "", SUMIF(Budget!B46:B$53, 22 , Budget!M46:M$53))</f>
        <v/>
      </c>
      <c r="M23" s="124" t="str">
        <f aca="false">IF(Budget!B31= 22 ,(Budget!M31),"")</f>
        <v/>
      </c>
      <c r="N23" s="124" t="str">
        <f aca="false">IF(Budget!B30= 22 ,(Budget!M30),"")</f>
        <v/>
      </c>
      <c r="O23" s="124" t="str">
        <f aca="false">IF(SUMIF(Budget!B38:B$39, 22 , Budget!M38:M$39)=0, "", SUMIF(Budget!B38:B$39, 22 , Budget!M38:M$39))</f>
        <v/>
      </c>
      <c r="P23" s="124" t="str">
        <f aca="false">IF(SUMIF(Budget!B27:B$28, 22 , Budget!M27:M$28)=0, "", SUMIF(Budget!B27:B$28, 22 , Budget!M27:M$28))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Budget!M34:M$35)=0, "", SUMIF(Budget!B34:B$35, 23 , Budget!M34:M$35))</f>
        <v/>
      </c>
      <c r="L24" s="124" t="str">
        <f aca="false">IF(SUMIF(Budget!B46:B$53, 23 , Budget!M46:M$53)=0, "", SUMIF(Budget!B46:B$53, 23 , Budget!M46:M$53))</f>
        <v/>
      </c>
      <c r="M24" s="124" t="str">
        <f aca="false">IF(Budget!B31= 23 ,(Budget!M31),"")</f>
        <v/>
      </c>
      <c r="N24" s="124" t="str">
        <f aca="false">IF(Budget!B30= 23 ,(Budget!M30),"")</f>
        <v/>
      </c>
      <c r="O24" s="124" t="str">
        <f aca="false">IF(SUMIF(Budget!B38:B$39, 23 , Budget!M38:M$39)=0, "", SUMIF(Budget!B38:B$39, 23 , Budget!M38:M$39))</f>
        <v/>
      </c>
      <c r="P24" s="124" t="str">
        <f aca="false">IF(SUMIF(Budget!B27:B$28, 23 , Budget!M27:M$28)=0, "", SUMIF(Budget!B27:B$28, 23 , Budget!M27:M$28))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Budget!M34:M$35)=0, "", SUMIF(Budget!B34:B$35, 24 , Budget!M34:M$35))</f>
        <v/>
      </c>
      <c r="L25" s="124" t="str">
        <f aca="false">IF(SUMIF(Budget!B46:B$53, 24 , Budget!M46:M$53)=0, "", SUMIF(Budget!B46:B$53, 24 , Budget!M46:M$53))</f>
        <v/>
      </c>
      <c r="M25" s="124" t="str">
        <f aca="false">IF(Budget!B31= 24 ,(Budget!M31),"")</f>
        <v/>
      </c>
      <c r="N25" s="124" t="str">
        <f aca="false">IF(Budget!B30= 24 ,(Budget!M30),"")</f>
        <v/>
      </c>
      <c r="O25" s="124" t="str">
        <f aca="false">IF(SUMIF(Budget!B38:B$39, 24 , Budget!M38:M$39)=0, "", SUMIF(Budget!B38:B$39, 24 , Budget!M38:M$39))</f>
        <v/>
      </c>
      <c r="P25" s="124" t="str">
        <f aca="false">IF(SUMIF(Budget!B27:B$28, 24 , Budget!M27:M$28)=0, "", SUMIF(Budget!B27:B$28, 24 , Budget!M27:M$28))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Budget!M34:M$35)=0, "", SUMIF(Budget!B34:B$35, 25 , Budget!M34:M$35))</f>
        <v/>
      </c>
      <c r="L26" s="124" t="str">
        <f aca="false">IF(SUMIF(Budget!B46:B$53, 25 , Budget!M46:M$53)=0, "", SUMIF(Budget!B46:B$53, 25 , Budget!M46:M$53))</f>
        <v/>
      </c>
      <c r="M26" s="124" t="str">
        <f aca="false">IF(Budget!B31= 26 ,(Budget!M31),"")</f>
        <v/>
      </c>
      <c r="N26" s="124" t="str">
        <f aca="false">IF(Budget!B30= 25 ,(Budget!M30),"")</f>
        <v/>
      </c>
      <c r="O26" s="124" t="str">
        <f aca="false">IF(SUMIF(Budget!B38:B$39, 25 , Budget!M38:M$39)=0, "", SUMIF(Budget!B38:B$39, 25 , Budget!M38:M$39))</f>
        <v/>
      </c>
      <c r="P26" s="124" t="str">
        <f aca="false">IF(SUMIF(Budget!B27:B$28, 25 , Budget!M27:M$28)=0, "", SUMIF(Budget!B27:B$28, 25 , Budget!M27:M$28))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Budget!M34:M$35)=0, "", SUMIF(Budget!B34:B$35, 26 , Budget!M34:M$35))</f>
        <v/>
      </c>
      <c r="L27" s="124" t="str">
        <f aca="false">IF(SUMIF(Budget!B46:B$53, 26 , Budget!M46:M$53)=0, "", SUMIF(Budget!B46:B$53, 26 , Budget!M46:M$53))</f>
        <v/>
      </c>
      <c r="M27" s="124" t="str">
        <f aca="false">IF(Budget!B31= 26 ,(Budget!M31),"")</f>
        <v/>
      </c>
      <c r="N27" s="124" t="str">
        <f aca="false">IF(Budget!B30= 26 ,(Budget!M30),"")</f>
        <v/>
      </c>
      <c r="O27" s="124" t="str">
        <f aca="false">IF(SUMIF(Budget!B38:B$39, 26 , Budget!M38:M$39)=0, "", SUMIF(Budget!B38:B$39, 26 , Budget!M38:M$39))</f>
        <v/>
      </c>
      <c r="P27" s="124" t="str">
        <f aca="false">IF(SUMIF(Budget!B27:B$28, 26 , Budget!M27:M$28)=0, "", SUMIF(Budget!B27:B$28, 26 , Budget!M27:M$28))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Budget!M34:M$35)=0, "", SUMIF(Budget!B34:B$35, 27 , Budget!M34:M$35))</f>
        <v/>
      </c>
      <c r="L28" s="124" t="str">
        <f aca="false">IF(SUMIF(Budget!B46:B$53, 27 , Budget!M46:M$53)=0, "", SUMIF(Budget!B46:B$53, 27 , Budget!M46:M$53))</f>
        <v/>
      </c>
      <c r="M28" s="124" t="str">
        <f aca="false">IF(Budget!B31= 27 ,(Budget!M31),"")</f>
        <v/>
      </c>
      <c r="N28" s="124" t="str">
        <f aca="false">IF(Budget!B30= 27 ,(Budget!M30),"")</f>
        <v/>
      </c>
      <c r="O28" s="124" t="str">
        <f aca="false">IF(SUMIF(Budget!B38:B$39, 27 , Budget!M38:M$39)=0, "", SUMIF(Budget!B38:B$39, 27 , Budget!M38:M$39))</f>
        <v/>
      </c>
      <c r="P28" s="124" t="str">
        <f aca="false">IF(SUMIF(Budget!B27:B$28, 27 , Budget!M27:M$28)=0, "", SUMIF(Budget!B27:B$28, 27 , Budget!M27:M$28))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Budget!M34:M$35)=0, "", SUMIF(Budget!B34:B$35, 28 , Budget!M34:M$35))</f>
        <v/>
      </c>
      <c r="L29" s="124" t="str">
        <f aca="false">IF(SUMIF(Budget!B46:B$53, 28 , Budget!M46:M$53)=0, "", SUMIF(Budget!B46:B$53, 28 , Budget!M46:M$53))</f>
        <v/>
      </c>
      <c r="M29" s="124" t="str">
        <f aca="false">IF(Budget!B31= 28 ,(Budget!M31),"")</f>
        <v/>
      </c>
      <c r="N29" s="124" t="str">
        <f aca="false">IF(Budget!B30= 28 ,(Budget!M30),"")</f>
        <v/>
      </c>
      <c r="O29" s="124" t="str">
        <f aca="false">IF(SUMIF(Budget!B38:B$39, 28 , Budget!M38:M$39)=0, "", SUMIF(Budget!B38:B$39, 28 , Budget!M38:M$39))</f>
        <v/>
      </c>
      <c r="P29" s="124" t="str">
        <f aca="false">IF(SUMIF(Budget!B27:B$28, 28 , Budget!M27:M$28)=0, "", SUMIF(Budget!B27:B$28, 28 , Budget!M27:M$28))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Budget!M34:M$35)=0, "", SUMIF(Budget!B34:B$35, 29 , Budget!M34:M$35))</f>
        <v/>
      </c>
      <c r="L30" s="124" t="str">
        <f aca="false">IF(SUMIF(Budget!B46:B$53, 29 , Budget!M46:M$53)=0, "", SUMIF(Budget!B46:B$53, 29 , Budget!M46:M$53))</f>
        <v/>
      </c>
      <c r="M30" s="124" t="str">
        <f aca="false">IF(Budget!B31= 29,(Budget!M31),"")</f>
        <v/>
      </c>
      <c r="N30" s="124" t="str">
        <f aca="false">IF(Budget!B30= 29,(Budget!M30),"")</f>
        <v/>
      </c>
      <c r="O30" s="124" t="str">
        <f aca="false">IF(SUMIF(Budget!B38:B$39, 29 , Budget!M38:M$39)=0, "", SUMIF(Budget!B38:B$39, 29 , Budget!M38:M$39))</f>
        <v/>
      </c>
      <c r="P30" s="124" t="str">
        <f aca="false">IF(SUMIF(Budget!B27:B$28, 29 , Budget!M27:M$28)=0, "", SUMIF(Budget!B27:B$28, 29 , Budget!M27:M$28))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Budget!M34:M$35)=0, "", SUMIF(Budget!B34:B$35, 29 , Budget!M34:M$35))</f>
        <v/>
      </c>
      <c r="L31" s="124" t="str">
        <f aca="false">IF(SUMIF(Budget!B46:B$53, 30 , Budget!M46:M$53)=0, "", SUMIF(Budget!B46:B$53, 30 , Budget!M46:M$53))</f>
        <v/>
      </c>
      <c r="M31" s="124" t="str">
        <f aca="false">IF(Budget!B31= 30 ,(Budget!M31),"")</f>
        <v/>
      </c>
      <c r="N31" s="124" t="str">
        <f aca="false">IF(Budget!B30= 30 ,(Budget!M30),"")</f>
        <v/>
      </c>
      <c r="O31" s="124" t="str">
        <f aca="false">IF(SUMIF(Budget!B38:B$39, 30 , Budget!M38:M$39)=0, "", SUMIF(Budget!B38:B$39, 30 , Budget!M38:M$39))</f>
        <v/>
      </c>
      <c r="P31" s="124" t="str">
        <f aca="false">IF(SUMIF(Budget!B27:B$28, 30 , Budget!M27:M$28)=0, "", SUMIF(Budget!B27:B$28, 30 , Budget!M27:M$28))</f>
        <v/>
      </c>
      <c r="Q31" s="126"/>
      <c r="R31" s="176"/>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C31" s="0"/>
      <c r="XFD31" s="0"/>
    </row>
    <row r="32" customFormat="false" ht="12.8" hidden="false" customHeight="false" outlineLevel="0" collapsed="false">
      <c r="B32" s="187"/>
      <c r="C32" s="179"/>
      <c r="D32" s="180"/>
      <c r="E32" s="181"/>
      <c r="F32" s="179"/>
      <c r="G32" s="181"/>
      <c r="H32" s="179"/>
      <c r="I32" s="180"/>
      <c r="J32" s="181"/>
      <c r="K32" s="180"/>
      <c r="L32" s="180"/>
      <c r="M32" s="180"/>
      <c r="N32" s="180"/>
      <c r="O32" s="180"/>
      <c r="P32" s="180"/>
      <c r="Q32" s="182"/>
      <c r="R32" s="127"/>
      <c r="S32" s="183"/>
      <c r="T32" s="184"/>
      <c r="U32" s="185"/>
      <c r="V32" s="188"/>
      <c r="W32" s="140"/>
      <c r="X32" s="140"/>
      <c r="Z32" s="147"/>
      <c r="AA32" s="148"/>
      <c r="AB32" s="149"/>
      <c r="AC32" s="150"/>
      <c r="AD32" s="151"/>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C34" s="0"/>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118</v>
      </c>
      <c r="C37" s="170" t="str">
        <f aca="false">IF(SUM(C2:C32) &gt; 0, -SUM(C2:C32)/30, "")</f>
        <v/>
      </c>
      <c r="D37" s="170" t="str">
        <f aca="false">IF(SUM(D2:D32) &gt; 0, -SUM(D2:D32)/30, "")</f>
        <v/>
      </c>
      <c r="E37" s="170" t="str">
        <f aca="false">IF(SUM(E2:E32) &gt; 0, -SUM(E2:E32)/30, "")</f>
        <v/>
      </c>
      <c r="F37" s="170" t="str">
        <f aca="false">IF(SUM(F2:F32) &gt; 0, -SUM(F2:F32)/30, "")</f>
        <v/>
      </c>
      <c r="G37" s="170" t="str">
        <f aca="false">IF(SUM(G2:G32) &gt; 0, -SUM(G2:G32)/30, "")</f>
        <v/>
      </c>
      <c r="H37" s="170" t="str">
        <f aca="false">IF(SUM(H2:H32) &gt; 0, -SUM(H2:H32)/30, "")</f>
        <v/>
      </c>
      <c r="I37" s="170" t="str">
        <f aca="false">IF(SUM(I2:I32) &gt; 0, -SUM(I2:I32)/30, "")</f>
        <v/>
      </c>
      <c r="J37" s="170" t="str">
        <f aca="false">IF(SUM(J2:J32) &gt; 0, -SUM(J2:J32)/30, "")</f>
        <v/>
      </c>
      <c r="K37" s="170" t="str">
        <f aca="false">IF(SUM(K2:K32) &gt; 0, -SUM(K2:K32)/30, "")</f>
        <v/>
      </c>
      <c r="L37" s="170" t="str">
        <f aca="false">IF(SUM(L2:L32) &gt; 0, -SUM(L2:L32)/30, "")</f>
        <v/>
      </c>
      <c r="M37" s="170" t="str">
        <f aca="false">IF(SUM(M2:M32) &gt; 0, -SUM(M2:M32)/30, "")</f>
        <v/>
      </c>
      <c r="N37" s="170" t="str">
        <f aca="false">IF(SUM(N2:N32) &gt; 0, -SUM(N2:N32)/30, "")</f>
        <v/>
      </c>
      <c r="O37" s="170" t="str">
        <f aca="false">IF(SUM(O2:O32) &gt; 0, -SUM(O2:O32)/30, "")</f>
        <v/>
      </c>
      <c r="P37" s="170" t="str">
        <f aca="false">IF(SUM(P2:P32) &gt; 0, -SUM(P2:P32)/30, "")</f>
        <v/>
      </c>
      <c r="Q37" s="170" t="str">
        <f aca="false">IF(SUM(Q2:Q32) &gt; 0, -SUM(Q2:Q32)/30, "")</f>
        <v/>
      </c>
      <c r="R37" s="170"/>
      <c r="S37" s="174" t="str">
        <f aca="false">IF(SUM(S2:S32) &lt; 0, SUM(S2:S32)/30, "")</f>
        <v/>
      </c>
      <c r="T37" s="174"/>
      <c r="U37" s="174" t="str">
        <f aca="false">IF(SUM(U2:U32) &gt; 0, SUM(U2:U32)/30, "")</f>
        <v/>
      </c>
      <c r="V37" s="174" t="str">
        <f aca="false">IF(ISNUMBER(U37),SUM(S37:U37),"")</f>
        <v/>
      </c>
      <c r="W37" s="174"/>
      <c r="Z37" s="170" t="str">
        <f aca="false">IF(SUM(Z2:Z32) &gt; 0, 0-SUM(Z2:Z32)/30, "")</f>
        <v/>
      </c>
      <c r="AA37" s="170" t="str">
        <f aca="false">IF(SUM(AA2:AA32) &gt; 0, 0-SUM(AA2:AA32)/30, "")</f>
        <v/>
      </c>
      <c r="AB37" s="170" t="str">
        <f aca="false">IF(SUM(AB2:AB32) &gt; 0, 0-SUM(AB2:AB32)/30, "")</f>
        <v/>
      </c>
      <c r="AC37" s="174" t="str">
        <f aca="false">IF(SUM(AC2:AC32) &lt; 0, SUM(AC2:AC32)/30,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M2:Q32 C2:K32">
    <cfRule type="dataBar" priority="4">
      <dataBar showValue="1" minLength="0" maxLength="100">
        <cfvo type="min" val="0"/>
        <cfvo type="max" val="0"/>
        <color rgb="FFAFD095"/>
      </dataBar>
      <extLst>
        <ext xmlns:x14="http://schemas.microsoft.com/office/spreadsheetml/2009/9/main" uri="{B025F937-C7B1-47D3-B67F-A62EFF666E3E}">
          <x14:id>{BA559468-686A-434D-B2A7-F7BAF9292FC6}</x14:id>
        </ext>
      </extLst>
    </cfRule>
  </conditionalFormatting>
  <conditionalFormatting sqref="L2:L32">
    <cfRule type="dataBar" priority="5">
      <dataBar showValue="1" minLength="0" maxLength="100">
        <cfvo type="min" val="0"/>
        <cfvo type="max" val="0"/>
        <color rgb="FFAFD095"/>
      </dataBar>
      <extLst>
        <ext xmlns:x14="http://schemas.microsoft.com/office/spreadsheetml/2009/9/main" uri="{B025F937-C7B1-47D3-B67F-A62EFF666E3E}">
          <x14:id>{6E127A88-2D28-43F4-B5AF-5A2E41CB416B}</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BA559468-686A-434D-B2A7-F7BAF9292FC6}">
            <x14:dataBar minLength="0" maxLength="100" axisPosition="automatic" gradient="true">
              <x14:cfvo type="autoMin"/>
              <x14:cfvo type="autoMax"/>
              <x14:negativeFillColor rgb="FFFF0000"/>
              <x14:axisColor rgb="FF000000"/>
            </x14:dataBar>
          </x14:cfRule>
          <xm:sqref>M2:Q32 C2:K32</xm:sqref>
        </x14:conditionalFormatting>
        <x14:conditionalFormatting xmlns:xm="http://schemas.microsoft.com/office/excel/2006/main">
          <x14:cfRule type="dataBar" id="{6E127A88-2D28-43F4-B5AF-5A2E41CB416B}">
            <x14:dataBar minLength="0" maxLength="100" axisPosition="automatic" gradient="true">
              <x14:cfvo type="autoMin"/>
              <x14:cfvo type="autoMax"/>
              <x14:negativeFillColor rgb="FFFF0000"/>
              <x14:axisColor rgb="FF000000"/>
            </x14:dataBar>
          </x14:cfRule>
          <xm:sqref>L2:L32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30</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Budget!N34:N$35)=0, "", SUMIF(Budget!B34:B$35, 1 , Budget!N34:N$35))</f>
        <v/>
      </c>
      <c r="L2" s="124" t="str">
        <f aca="false">IF(SUMIF(Budget!B46:B$53, 1 , Budget!N46:N$53)=0, "", SUMIF(Budget!B46:B$53, 1 , Budget!N46:N$53))</f>
        <v/>
      </c>
      <c r="M2" s="124" t="str">
        <f aca="false">IF(Budget!B31= 1 ,(Budget!N31),"")</f>
        <v/>
      </c>
      <c r="N2" s="124" t="str">
        <f aca="false">IF(Budget!B30= 1 ,(Budget!N30),"")</f>
        <v/>
      </c>
      <c r="O2" s="124" t="str">
        <f aca="false">IF(SUMIF(Budget!B38:B$39, 1 , Budget!N38:N$39)=0, "", SUMIF(Budget!B38:B$39, 1 , Budget!N38:N$39))</f>
        <v/>
      </c>
      <c r="P2" s="124" t="str">
        <f aca="false">IF(SUMIF(Budget!B27:B$28, 1 , Budget!N27:N$28)=0, "", SUMIF(Budget!B27:B$28, 1 , Budget!N27:N$28))</f>
        <v/>
      </c>
      <c r="Q2" s="126"/>
      <c r="R2" s="127"/>
      <c r="S2" s="128" t="str">
        <f aca="false">IF(SUM(C2:Q2) &gt; 0, -SUM(C2:Q2), "-")</f>
        <v>-</v>
      </c>
      <c r="T2" s="129" t="str">
        <f aca="false">IF(S2&lt;0, S2/S$36, "")</f>
        <v/>
      </c>
      <c r="U2" s="189"/>
      <c r="V2" s="131" t="n">
        <f aca="false">B2</f>
        <v>1</v>
      </c>
      <c r="W2" s="132" t="s">
        <v>80</v>
      </c>
      <c r="X2" s="132"/>
      <c r="Z2" s="123"/>
      <c r="AA2" s="124"/>
      <c r="AB2" s="125"/>
      <c r="AC2" s="126" t="str">
        <f aca="false">IF(SUM(Z2:AB2)=0,"-",-SUM(Z2:AB2))</f>
        <v>-</v>
      </c>
      <c r="AD2" s="133" t="s">
        <v>81</v>
      </c>
      <c r="AE2" s="134" t="s">
        <v>82</v>
      </c>
      <c r="AF2" s="134"/>
      <c r="AG2" s="103" t="s">
        <v>69</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Budget!N34:N$35)=0, "", SUMIF(Budget!B34:B$35, 2 , Budget!N34:N$35))</f>
        <v/>
      </c>
      <c r="L3" s="124" t="str">
        <f aca="false">IF(SUMIF(Budget!B46:B$53, 2 , Budget!N46:N$53)=0, "", SUMIF(Budget!B46:B$53, 2 , Budget!N46:N$53))</f>
        <v/>
      </c>
      <c r="M3" s="124" t="str">
        <f aca="false">IF(Budget!B31= 2 ,(Budget!N31),"")</f>
        <v/>
      </c>
      <c r="N3" s="124" t="str">
        <f aca="false">IF(Budget!B30= 2 ,(Budget!N30),"")</f>
        <v/>
      </c>
      <c r="O3" s="124" t="str">
        <f aca="false">IF(SUMIF(Budget!B38:B$39, 2 , Budget!N38:N$39)=0, "", SUMIF(Budget!B38:B$39, 2 , Budget!N38:N$39))</f>
        <v/>
      </c>
      <c r="P3" s="124" t="str">
        <f aca="false">IF(SUMIF(Budget!B27:B$28, 2 , Budget!N27:N$28)=0, "", SUMIF(Budget!B27:B$28, 2 , Budget!N27:N$28))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C3" s="0"/>
      <c r="XFD3" s="0"/>
    </row>
    <row r="4" customFormat="false" ht="12.8" hidden="false" customHeight="false" outlineLevel="0" collapsed="false">
      <c r="B4" s="122" t="n">
        <v>3</v>
      </c>
      <c r="C4" s="135"/>
      <c r="D4" s="136"/>
      <c r="E4" s="137"/>
      <c r="F4" s="135"/>
      <c r="G4" s="137"/>
      <c r="H4" s="123"/>
      <c r="I4" s="124"/>
      <c r="J4" s="125"/>
      <c r="K4" s="124" t="str">
        <f aca="false">IF(SUMIF(Budget!B34:B$35, 3 , Budget!N34:N$35)=0, "", SUMIF(Budget!B34:B$35, 3 , Budget!N34:N$35))</f>
        <v/>
      </c>
      <c r="L4" s="124" t="str">
        <f aca="false">IF(SUMIF(Budget!B46:B$53, 3 , Budget!N46:N$53)=0, "", SUMIF(Budget!B46:B$53, 3 , Budget!N46:N$53))</f>
        <v/>
      </c>
      <c r="M4" s="124" t="str">
        <f aca="false">IF(Budget!B31= 3 ,(Budget!N31),"")</f>
        <v/>
      </c>
      <c r="N4" s="124" t="str">
        <f aca="false">IF(Budget!B30= 3 ,(Budget!N30),"")</f>
        <v/>
      </c>
      <c r="O4" s="124" t="str">
        <f aca="false">IF(SUMIF(Budget!B38:B$39, 3 , Budget!N38:N$39)=0, "", SUMIF(Budget!B38:B$39, 3 , Budget!N38:N$39))</f>
        <v/>
      </c>
      <c r="P4" s="124" t="str">
        <f aca="false">IF(SUMIF(Budget!B27:B$28, 3 , Budget!N27:N$28)=0, "", SUMIF(Budget!B27:B$28, 3 , Budget!N27:N$28))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c r="F5" s="135"/>
      <c r="G5" s="137"/>
      <c r="H5" s="123"/>
      <c r="I5" s="124"/>
      <c r="J5" s="125"/>
      <c r="K5" s="124" t="str">
        <f aca="false">IF(SUMIF(Budget!B34:B$35, 4 , Budget!N34:N$35)=0, "", SUMIF(Budget!B34:B$35, 4 , Budget!N34:N$35))</f>
        <v/>
      </c>
      <c r="L5" s="124" t="str">
        <f aca="false">IF(SUMIF(Budget!B46:B$53, 4 , Budget!N46:N$53)=0, "", SUMIF(Budget!B46:B$53, 4 , Budget!N46:N$53))</f>
        <v/>
      </c>
      <c r="M5" s="124" t="str">
        <f aca="false">IF(Budget!B31= 4 ,(Budget!N31),"")</f>
        <v/>
      </c>
      <c r="N5" s="124" t="str">
        <f aca="false">IF(Budget!B30= 4 ,(Budget!N30),"")</f>
        <v/>
      </c>
      <c r="O5" s="124" t="str">
        <f aca="false">IF(SUMIF(Budget!B38:B$39, 4 , Budget!N38:N$39)=0, "", SUMIF(Budget!B38:B$39, 4 , Budget!N38:N$39))</f>
        <v/>
      </c>
      <c r="P5" s="124" t="str">
        <f aca="false">IF(SUMIF(Budget!B27:B$28, 4 , Budget!N27:N$28)=0, "", SUMIF(Budget!B27:B$28, 4 , Budget!N27:N$28))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C5" s="0"/>
      <c r="XFD5" s="0"/>
    </row>
    <row r="6" customFormat="false" ht="12.8" hidden="false" customHeight="false" outlineLevel="0" collapsed="false">
      <c r="B6" s="122" t="n">
        <v>5</v>
      </c>
      <c r="C6" s="135"/>
      <c r="D6" s="136"/>
      <c r="E6" s="137"/>
      <c r="F6" s="135"/>
      <c r="G6" s="137"/>
      <c r="H6" s="123"/>
      <c r="I6" s="124"/>
      <c r="J6" s="125"/>
      <c r="K6" s="124" t="str">
        <f aca="false">IF(SUMIF(Budget!B34:B$35, 5 , Budget!N34:N$35)=0, "", SUMIF(Budget!B34:B$35, 5 , Budget!N34:N$35))</f>
        <v/>
      </c>
      <c r="L6" s="124" t="str">
        <f aca="false">IF(SUMIF(Budget!B46:B$53, 5 , Budget!N46:N$53)=0, "", SUMIF(Budget!B46:B$53, 5 , Budget!N46:N$53))</f>
        <v/>
      </c>
      <c r="M6" s="124" t="str">
        <f aca="false">IF(Budget!B31= 5 ,(Budget!N31),"")</f>
        <v/>
      </c>
      <c r="N6" s="124" t="str">
        <f aca="false">IF(Budget!B30= 5 ,(Budget!N30),"")</f>
        <v/>
      </c>
      <c r="O6" s="124" t="str">
        <f aca="false">IF(SUMIF(Budget!B38:B$39, 5 , Budget!N38:N$39)=0, "", SUMIF(Budget!B38:B$39, 5 , Budget!N38:N$39))</f>
        <v/>
      </c>
      <c r="P6" s="124" t="str">
        <f aca="false">IF(SUMIF(Budget!B27:B$28, 5 , Budget!N27:N$28)=0, "", SUMIF(Budget!B27:B$28, 5 , Budget!N27:N$28))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Budget!N34:N$35)=0, "", SUMIF(Budget!B34:B$35, 6 , Budget!N34:N$35))</f>
        <v/>
      </c>
      <c r="L7" s="124" t="str">
        <f aca="false">IF(SUMIF(Budget!B46:B$53, 6 , Budget!N46:N$53)=0, "", SUMIF(Budget!B46:B$53, 6 , Budget!N46:N$53))</f>
        <v/>
      </c>
      <c r="M7" s="124" t="str">
        <f aca="false">IF(Budget!B31= 6 ,(Budget!N31),"")</f>
        <v/>
      </c>
      <c r="N7" s="124" t="str">
        <f aca="false">IF(Budget!B30= 6 ,(Budget!N30),"")</f>
        <v/>
      </c>
      <c r="O7" s="124" t="str">
        <f aca="false">IF(SUMIF(Budget!B38:B$39, 6 , Budget!N38:N$39)=0, "", SUMIF(Budget!B38:B$39, 6 , Budget!N38:N$39))</f>
        <v/>
      </c>
      <c r="P7" s="124" t="str">
        <f aca="false">IF(SUMIF(Budget!B27:B$28, 6 , Budget!N27:N$28)=0, "", SUMIF(Budget!B27:B$28, 6 , Budget!N27:N$28))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C7" s="0"/>
      <c r="XFD7" s="0"/>
    </row>
    <row r="8" customFormat="false" ht="12.8" hidden="false" customHeight="false" outlineLevel="0" collapsed="false">
      <c r="B8" s="122" t="n">
        <v>7</v>
      </c>
      <c r="C8" s="135"/>
      <c r="D8" s="136"/>
      <c r="E8" s="137"/>
      <c r="F8" s="135"/>
      <c r="G8" s="137"/>
      <c r="H8" s="123"/>
      <c r="I8" s="124"/>
      <c r="J8" s="125"/>
      <c r="K8" s="124" t="str">
        <f aca="false">IF(SUMIF(Budget!B34:B$35, 7 , Budget!N34:N$35)=0, "", SUMIF(Budget!B34:B$35, 7 , Budget!N34:N$35))</f>
        <v/>
      </c>
      <c r="L8" s="124" t="str">
        <f aca="false">IF(SUMIF(Budget!B46:B$53, 7 , Budget!N46:N$53)=0, "", SUMIF(Budget!B46:B$53, 7 , Budget!N46:N$53))</f>
        <v/>
      </c>
      <c r="M8" s="124" t="str">
        <f aca="false">IF(Budget!B31= 7 ,(Budget!N31),"")</f>
        <v/>
      </c>
      <c r="N8" s="124" t="str">
        <f aca="false">IF(Budget!B30= 7 ,(Budget!N30),"")</f>
        <v/>
      </c>
      <c r="O8" s="124" t="str">
        <f aca="false">IF(SUMIF(Budget!B38:B$39, 7 , Budget!N38:N$39)=0, "", SUMIF(Budget!B38:B$39, 7 , Budget!N38:N$39))</f>
        <v/>
      </c>
      <c r="P8" s="124" t="str">
        <f aca="false">IF(SUMIF(Budget!B27:B$28, 7 , Budget!N27:N$28)=0, "", SUMIF(Budget!B27:B$28, 7 , Budget!N27:N$28))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C8" s="0"/>
      <c r="XFD8" s="0"/>
    </row>
    <row r="9" customFormat="false" ht="12.8" hidden="false" customHeight="false" outlineLevel="0" collapsed="false">
      <c r="B9" s="122" t="n">
        <v>8</v>
      </c>
      <c r="C9" s="135"/>
      <c r="D9" s="136"/>
      <c r="E9" s="137"/>
      <c r="F9" s="135"/>
      <c r="G9" s="137"/>
      <c r="H9" s="123"/>
      <c r="I9" s="124"/>
      <c r="J9" s="125"/>
      <c r="K9" s="124" t="str">
        <f aca="false">IF(SUMIF(Budget!B34:B$35, 8 , Budget!N34:N$35)=0, "", SUMIF(Budget!B34:B$35, 8 , Budget!N34:N$35))</f>
        <v/>
      </c>
      <c r="L9" s="124" t="str">
        <f aca="false">IF(SUMIF(Budget!B46:B$53, 8 , Budget!N46:N$53)=0, "", SUMIF(Budget!B46:B$53, 8 , Budget!N46:N$53))</f>
        <v/>
      </c>
      <c r="M9" s="124" t="str">
        <f aca="false">IF(Budget!B31= 8 ,(Budget!N31),"")</f>
        <v/>
      </c>
      <c r="N9" s="124" t="str">
        <f aca="false">IF(Budget!B30= 8 ,(Budget!N30),"")</f>
        <v/>
      </c>
      <c r="O9" s="124" t="str">
        <f aca="false">IF(SUMIF(Budget!B38:B$39, 8 , Budget!N38:N$39)=0, "", SUMIF(Budget!B38:B$39, 8 , Budget!N38:N$39))</f>
        <v/>
      </c>
      <c r="P9" s="124" t="str">
        <f aca="false">IF(SUMIF(Budget!B27:B$28, 8 , Budget!N27:N$28)=0, "", SUMIF(Budget!B27:B$28, 8 , Budget!N27:N$28))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C9" s="0"/>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Budget!N34:N$35)=0, "", SUMIF(Budget!B34:B$35, 9 , Budget!N34:N$35))</f>
        <v/>
      </c>
      <c r="L10" s="124" t="str">
        <f aca="false">IF(SUMIF(Budget!B46:B$53, 9 , Budget!N46:N$53)=0, "", SUMIF(Budget!B46:B$53, 9 , Budget!N46:N$53))</f>
        <v/>
      </c>
      <c r="M10" s="124" t="str">
        <f aca="false">IF(Budget!B31= 9 ,(Budget!N31),"")</f>
        <v/>
      </c>
      <c r="N10" s="124" t="str">
        <f aca="false">IF(Budget!B30= 9 ,(Budget!N30),"")</f>
        <v/>
      </c>
      <c r="O10" s="124" t="str">
        <f aca="false">IF(SUMIF(Budget!B38:B$39, 9 , Budget!N38:N$39)=0, "", SUMIF(Budget!B38:B$39, 9 , Budget!N38:N$39))</f>
        <v/>
      </c>
      <c r="P10" s="124" t="str">
        <f aca="false">IF(SUMIF(Budget!B27:B$28, 9 , Budget!N27:N$28)=0, "", SUMIF(Budget!B27:B$28, 9 , Budget!N27:N$28))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C10" s="0"/>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Budget!N34:N$35)=0, "", SUMIF(Budget!B34:B$35, 10 , Budget!N34:N$35))</f>
        <v/>
      </c>
      <c r="L11" s="124" t="str">
        <f aca="false">IF(SUMIF(Budget!B46:B$53, 10 , Budget!N46:N$53)=0, "", SUMIF(Budget!B46:B$53, 10 , Budget!N46:N$53))</f>
        <v/>
      </c>
      <c r="M11" s="124" t="str">
        <f aca="false">IF(Budget!B31= 10 ,(Budget!N31),"")</f>
        <v/>
      </c>
      <c r="N11" s="124" t="str">
        <f aca="false">IF(Budget!B30= 10 ,(Budget!N30),"")</f>
        <v/>
      </c>
      <c r="O11" s="124" t="str">
        <f aca="false">IF(SUMIF(Budget!B38:B$39, 10 , Budget!N38:N$39)=0, "", SUMIF(Budget!B38:B$39, 10 , Budget!N38:N$39))</f>
        <v/>
      </c>
      <c r="P11" s="124" t="str">
        <f aca="false">IF(SUMIF(Budget!B27:B$28, 10 , Budget!N27:N$28)=0, "", SUMIF(Budget!B27:B$28, 10 , Budget!N27:N$28))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C11" s="0"/>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Budget!N34:N$35)=0, "", SUMIF(Budget!B34:B$35, 11 , Budget!N34:N$35))</f>
        <v/>
      </c>
      <c r="L12" s="124" t="str">
        <f aca="false">IF(SUMIF(Budget!B46:B$53, 11 , Budget!N46:N$53)=0, "", SUMIF(Budget!B46:B$53, 11 , Budget!N46:N$53))</f>
        <v/>
      </c>
      <c r="M12" s="124" t="str">
        <f aca="false">IF(Budget!B31= 11 ,(Budget!N31),"")</f>
        <v/>
      </c>
      <c r="N12" s="124" t="str">
        <f aca="false">IF(Budget!B30= 11 ,(Budget!N30),"")</f>
        <v/>
      </c>
      <c r="O12" s="124" t="str">
        <f aca="false">IF(SUMIF(Budget!B38:B$39, 11 , Budget!N38:N$39)=0, "", SUMIF(Budget!B38:B$39, 11 , Budget!N38:N$39))</f>
        <v/>
      </c>
      <c r="P12" s="124" t="str">
        <f aca="false">IF(SUMIF(Budget!B27:B$28, 11 , Budget!N27:N$28)=0, "", SUMIF(Budget!B27:B$28, 11 , Budget!N27:N$28))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Budget!N34:N$35)=0, "", SUMIF(Budget!B34:B$35, 12 , Budget!N34:N$35))</f>
        <v/>
      </c>
      <c r="L13" s="124" t="str">
        <f aca="false">IF(SUMIF(Budget!B46:B$53, 12 , Budget!N46:N$53)=0, "", SUMIF(Budget!B46:B$53, 12 , Budget!N46:N$53))</f>
        <v/>
      </c>
      <c r="M13" s="124" t="str">
        <f aca="false">IF(Budget!B31= 12 ,(Budget!N31),"")</f>
        <v/>
      </c>
      <c r="N13" s="124" t="str">
        <f aca="false">IF(Budget!B30= 12 ,(Budget!N30),"")</f>
        <v/>
      </c>
      <c r="O13" s="124" t="str">
        <f aca="false">IF(SUMIF(Budget!B38:B$39, 12 , Budget!N38:N$39)=0, "", SUMIF(Budget!B38:B$39, 12 , Budget!N38:N$39))</f>
        <v/>
      </c>
      <c r="P13" s="124" t="str">
        <f aca="false">IF(SUMIF(Budget!B27:B$28, 12 , Budget!N27:N$28)=0, "", SUMIF(Budget!B27:B$28, 12 , Budget!N27:N$28))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Budget!N34:N$35)=0, "", SUMIF(Budget!B34:B$35, 13 , Budget!N34:N$35))</f>
        <v/>
      </c>
      <c r="L14" s="124" t="str">
        <f aca="false">IF(SUMIF(Budget!B46:B$53, 13 , Budget!N46:N$53)=0, "", SUMIF(Budget!B46:B$53, 13 , Budget!N46:N$53))</f>
        <v/>
      </c>
      <c r="M14" s="124" t="str">
        <f aca="false">IF(Budget!B31= 13 ,(Budget!N31),"")</f>
        <v/>
      </c>
      <c r="N14" s="124" t="str">
        <f aca="false">IF(Budget!B30= 13 ,(Budget!N30),"")</f>
        <v/>
      </c>
      <c r="O14" s="124" t="str">
        <f aca="false">IF(SUMIF(Budget!B38:B$39, 13 , Budget!N38:N$39)=0, "", SUMIF(Budget!B38:B$39, 13 , Budget!N38:N$39))</f>
        <v/>
      </c>
      <c r="P14" s="124" t="str">
        <f aca="false">IF(SUMIF(Budget!B27:B$28, 13 , Budget!N27:N$28)=0, "", SUMIF(Budget!B27:B$28, 13 , Budget!N27:N$28))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Budget!N34:N$35)=0, "", SUMIF(Budget!B34:B$35, 14, Budget!N34:N$35))</f>
        <v/>
      </c>
      <c r="L15" s="124" t="str">
        <f aca="false">IF(SUMIF(Budget!B46:B$53, 14 , Budget!N46:N$53)=0, "", SUMIF(Budget!B46:B$53, 14, Budget!N46:N$53))</f>
        <v/>
      </c>
      <c r="M15" s="124" t="str">
        <f aca="false">IF(Budget!B31= 14 ,(Budget!N31),"")</f>
        <v/>
      </c>
      <c r="N15" s="124" t="str">
        <f aca="false">IF(Budget!B30= 14 ,(Budget!N30),"")</f>
        <v/>
      </c>
      <c r="O15" s="124" t="str">
        <f aca="false">IF(SUMIF(Budget!B38:B$39, 14 , Budget!N38:N$39)=0, "", SUMIF(Budget!B38:B$39, 14, Budget!N38:N$39))</f>
        <v/>
      </c>
      <c r="P15" s="124" t="str">
        <f aca="false">IF(SUMIF(Budget!B27:B$28, 14 , Budget!N27:N$28)=0, "", SUMIF(Budget!B27:B$28, 14, Budget!N27:N$28))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Budget!N34:N$35)=0, "", SUMIF(Budget!B34:B$35, 15 , Budget!N34:N$35))</f>
        <v/>
      </c>
      <c r="L16" s="124" t="str">
        <f aca="false">IF(SUMIF(Budget!B46:B$53, 15 , Budget!N46:N$53)=0, "", SUMIF(Budget!B46:B$53, 15 , Budget!N46:N$53))</f>
        <v/>
      </c>
      <c r="M16" s="124" t="str">
        <f aca="false">IF(Budget!B31= 15 ,(Budget!N31),"")</f>
        <v/>
      </c>
      <c r="N16" s="124" t="str">
        <f aca="false">IF(Budget!B30= 15 ,(Budget!N30),"")</f>
        <v/>
      </c>
      <c r="O16" s="124" t="str">
        <f aca="false">IF(SUMIF(Budget!B38:B$39, 15 , Budget!N38:N$39)=0, "", SUMIF(Budget!B38:B$39, 15 , Budget!N38:N$39))</f>
        <v/>
      </c>
      <c r="P16" s="124" t="str">
        <f aca="false">IF(SUMIF(Budget!B27:B$28, 15 , Budget!N27:N$28)=0, "", SUMIF(Budget!B27:B$28, 15 , Budget!N27:N$28))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Budget!N34:N$35)=0, "", SUMIF(Budget!B34:B$35, 16 , Budget!N34:N$35))</f>
        <v/>
      </c>
      <c r="L17" s="124" t="str">
        <f aca="false">IF(SUMIF(Budget!B46:B$53, 16 , Budget!N46:N$53)=0, "", SUMIF(Budget!B46:B$53, 16 , Budget!N46:N$53))</f>
        <v/>
      </c>
      <c r="M17" s="124" t="str">
        <f aca="false">IF(Budget!B31= 16 ,(Budget!N31),"")</f>
        <v/>
      </c>
      <c r="N17" s="124" t="str">
        <f aca="false">IF(Budget!B30= 16 ,(Budget!N30),"")</f>
        <v/>
      </c>
      <c r="O17" s="124" t="str">
        <f aca="false">IF(SUMIF(Budget!B38:B$39, 16 , Budget!N38:N$39)=0, "", SUMIF(Budget!B38:B$39, 16 , Budget!N38:N$39))</f>
        <v/>
      </c>
      <c r="P17" s="124" t="str">
        <f aca="false">IF(SUMIF(Budget!B27:B$28, 16 , Budget!N27:N$28)=0, "", SUMIF(Budget!B27:B$28, 16 , Budget!N27:N$28))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Budget!N34:N$35)=0, "", SUMIF(Budget!B34:B$35, 17 , Budget!N34:N$35))</f>
        <v/>
      </c>
      <c r="L18" s="124" t="str">
        <f aca="false">IF(SUMIF(Budget!B46:B$53, 17 , Budget!N46:N$53)=0, "", SUMIF(Budget!B46:B$53, 17 , Budget!N46:N$53))</f>
        <v/>
      </c>
      <c r="M18" s="124" t="str">
        <f aca="false">IF(Budget!B31= 17 ,(Budget!N31),"")</f>
        <v/>
      </c>
      <c r="N18" s="124" t="str">
        <f aca="false">IF(Budget!B30= 17 ,(Budget!N30),"")</f>
        <v/>
      </c>
      <c r="O18" s="124" t="str">
        <f aca="false">IF(SUMIF(Budget!B38:B$39, 17 , Budget!N38:N$39)=0, "", SUMIF(Budget!B38:B$39, 17 , Budget!N38:N$39))</f>
        <v/>
      </c>
      <c r="P18" s="124" t="str">
        <f aca="false">IF(SUMIF(Budget!B27:B$28, 17 , Budget!N27:N$28)=0, "", SUMIF(Budget!B27:B$28, 17 , Budget!N27:N$28))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Budget!N34:N$35)=0, "", SUMIF(Budget!B34:B$35, 18 , Budget!N34:N$35))</f>
        <v/>
      </c>
      <c r="L19" s="124" t="str">
        <f aca="false">IF(SUMIF(Budget!B46:B$53, 18 , Budget!N46:N$53)=0, "", SUMIF(Budget!B46:B$53, 18 , Budget!N46:N$53))</f>
        <v/>
      </c>
      <c r="M19" s="124" t="str">
        <f aca="false">IF(Budget!B31= 18 ,(Budget!N31),"")</f>
        <v/>
      </c>
      <c r="N19" s="124" t="str">
        <f aca="false">IF(Budget!B30= 18 ,(Budget!N30),"")</f>
        <v/>
      </c>
      <c r="O19" s="124" t="str">
        <f aca="false">IF(SUMIF(Budget!B38:B$39, 18 , Budget!N38:N$39)=0, "", SUMIF(Budget!B38:B$39, 18 , Budget!N38:N$39))</f>
        <v/>
      </c>
      <c r="P19" s="124" t="str">
        <f aca="false">IF(SUMIF(Budget!B27:B$28, 18 , Budget!N27:N$28)=0, "", SUMIF(Budget!B27:B$28, 18 , Budget!N27:N$28))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Budget!N34:N$35)=0, "", SUMIF(Budget!B34:B$35, 19 , Budget!N34:N$35))</f>
        <v/>
      </c>
      <c r="L20" s="124" t="str">
        <f aca="false">IF(SUMIF(Budget!B46:B$53, 19 , Budget!N46:N$53)=0, "", SUMIF(Budget!B46:B$53, 19 , Budget!N46:N$53))</f>
        <v/>
      </c>
      <c r="M20" s="124" t="str">
        <f aca="false">IF(Budget!B31= 19 ,(Budget!N31),"")</f>
        <v/>
      </c>
      <c r="N20" s="124" t="str">
        <f aca="false">IF(Budget!B30= 19 ,(Budget!N30),"")</f>
        <v/>
      </c>
      <c r="O20" s="124" t="str">
        <f aca="false">IF(SUMIF(Budget!B38:B$39, 19 , Budget!N38:N$39)=0, "", SUMIF(Budget!B38:B$39, 19 , Budget!N38:N$39))</f>
        <v/>
      </c>
      <c r="P20" s="124" t="str">
        <f aca="false">IF(SUMIF(Budget!B27:B$28, 19 , Budget!N27:N$28)=0, "", SUMIF(Budget!B27:B$28, 19 , Budget!N27:N$28))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Budget!N34:N$35)=0, "", SUMIF(Budget!B34:B$35, 20 , Budget!N34:N$35))</f>
        <v/>
      </c>
      <c r="L21" s="124" t="str">
        <f aca="false">IF(SUMIF(Budget!B46:B$53, 20 , Budget!N46:N$53)=0, "", SUMIF(Budget!B46:B$53, 20 , Budget!N46:N$53))</f>
        <v/>
      </c>
      <c r="M21" s="124" t="str">
        <f aca="false">IF(Budget!B31= 20 ,(Budget!N31),"")</f>
        <v/>
      </c>
      <c r="N21" s="124" t="str">
        <f aca="false">IF(Budget!B30= 20 ,(Budget!N30),"")</f>
        <v/>
      </c>
      <c r="O21" s="124" t="str">
        <f aca="false">IF(SUMIF(Budget!B38:B$39, 20 , Budget!N38:N$39)=0, "", SUMIF(Budget!B38:B$39, 20 , Budget!N38:N$39))</f>
        <v/>
      </c>
      <c r="P21" s="124" t="str">
        <f aca="false">IF(SUMIF(Budget!B27:B$28, 20 , Budget!N27:N$28)=0, "", SUMIF(Budget!B27:B$28, 20 , Budget!N27:N$28))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Budget!N34:N$35)=0, "", SUMIF(Budget!B34:B$35, 21 , Budget!N34:N$35))</f>
        <v/>
      </c>
      <c r="L22" s="124" t="str">
        <f aca="false">IF(SUMIF(Budget!B46:B$53, 21 , Budget!N46:N$53)=0, "", SUMIF(Budget!B46:B$53, 21 , Budget!N46:N$53))</f>
        <v/>
      </c>
      <c r="M22" s="124" t="str">
        <f aca="false">IF(Budget!B31= 21 ,(Budget!N31),"")</f>
        <v/>
      </c>
      <c r="N22" s="124" t="str">
        <f aca="false">IF(Budget!B30= 21 ,(Budget!N30),"")</f>
        <v/>
      </c>
      <c r="O22" s="124" t="str">
        <f aca="false">IF(SUMIF(Budget!B38:B$39, 21 , Budget!N38:N$39)=0, "", SUMIF(Budget!B38:B$39, 21 , Budget!N38:N$39))</f>
        <v/>
      </c>
      <c r="P22" s="124" t="str">
        <f aca="false">IF(SUMIF(Budget!B27:B$28, 21 , Budget!N27:N$28)=0, "", SUMIF(Budget!B27:B$28, 21 , Budget!N27:N$28))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Budget!N34:N$35)=0, "", SUMIF(Budget!B34:B$35, 22 , Budget!N34:N$35))</f>
        <v/>
      </c>
      <c r="L23" s="124" t="str">
        <f aca="false">IF(SUMIF(Budget!B46:B$53, 22 , Budget!N46:N$53)=0, "", SUMIF(Budget!B46:B$53, 22 , Budget!N46:N$53))</f>
        <v/>
      </c>
      <c r="M23" s="124" t="str">
        <f aca="false">IF(Budget!B31= 22 ,(Budget!N31),"")</f>
        <v/>
      </c>
      <c r="N23" s="124" t="str">
        <f aca="false">IF(Budget!B30= 22 ,(Budget!N30),"")</f>
        <v/>
      </c>
      <c r="O23" s="124" t="str">
        <f aca="false">IF(SUMIF(Budget!B38:B$39, 22 , Budget!N38:N$39)=0, "", SUMIF(Budget!B38:B$39, 22 , Budget!N38:N$39))</f>
        <v/>
      </c>
      <c r="P23" s="124" t="str">
        <f aca="false">IF(SUMIF(Budget!B27:B$28, 22 , Budget!N27:N$28)=0, "", SUMIF(Budget!B27:B$28, 22 , Budget!N27:N$28))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Budget!N34:N$35)=0, "", SUMIF(Budget!B34:B$35, 23 , Budget!N34:N$35))</f>
        <v/>
      </c>
      <c r="L24" s="124" t="str">
        <f aca="false">IF(SUMIF(Budget!B46:B$53, 23 , Budget!N46:N$53)=0, "", SUMIF(Budget!B46:B$53, 23 , Budget!N46:N$53))</f>
        <v/>
      </c>
      <c r="M24" s="124" t="str">
        <f aca="false">IF(Budget!B31= 23 ,(Budget!N31),"")</f>
        <v/>
      </c>
      <c r="N24" s="124" t="str">
        <f aca="false">IF(Budget!B30= 23 ,(Budget!N30),"")</f>
        <v/>
      </c>
      <c r="O24" s="124" t="str">
        <f aca="false">IF(SUMIF(Budget!B38:B$39, 23 , Budget!N38:N$39)=0, "", SUMIF(Budget!B38:B$39, 23 , Budget!N38:N$39))</f>
        <v/>
      </c>
      <c r="P24" s="124" t="str">
        <f aca="false">IF(SUMIF(Budget!B27:B$28, 23 , Budget!N27:N$28)=0, "", SUMIF(Budget!B27:B$28, 23 , Budget!N27:N$28))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Budget!N34:N$35)=0, "", SUMIF(Budget!B34:B$35, 24 , Budget!N34:N$35))</f>
        <v/>
      </c>
      <c r="L25" s="124" t="str">
        <f aca="false">IF(SUMIF(Budget!B46:B$53, 24 , Budget!N46:N$53)=0, "", SUMIF(Budget!B46:B$53, 24 , Budget!N46:N$53))</f>
        <v/>
      </c>
      <c r="M25" s="124" t="str">
        <f aca="false">IF(Budget!B31= 24 ,(Budget!N31),"")</f>
        <v/>
      </c>
      <c r="N25" s="124" t="str">
        <f aca="false">IF(Budget!B30= 24 ,(Budget!N30),"")</f>
        <v/>
      </c>
      <c r="O25" s="124" t="str">
        <f aca="false">IF(SUMIF(Budget!B38:B$39, 24 , Budget!N38:N$39)=0, "", SUMIF(Budget!B38:B$39, 24 , Budget!N38:N$39))</f>
        <v/>
      </c>
      <c r="P25" s="124" t="str">
        <f aca="false">IF(SUMIF(Budget!B27:B$28, 24 , Budget!N27:N$28)=0, "", SUMIF(Budget!B27:B$28, 24 , Budget!N27:N$28))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Budget!N34:N$35)=0, "", SUMIF(Budget!B34:B$35, 25 , Budget!N34:N$35))</f>
        <v/>
      </c>
      <c r="L26" s="124" t="str">
        <f aca="false">IF(SUMIF(Budget!B46:B$53, 25 , Budget!N46:N$53)=0, "", SUMIF(Budget!B46:B$53, 25 , Budget!N46:N$53))</f>
        <v/>
      </c>
      <c r="M26" s="124" t="str">
        <f aca="false">IF(Budget!B31= 26 ,(Budget!N31),"")</f>
        <v/>
      </c>
      <c r="N26" s="124" t="str">
        <f aca="false">IF(Budget!B30= 25 ,(Budget!N30),"")</f>
        <v/>
      </c>
      <c r="O26" s="124" t="str">
        <f aca="false">IF(SUMIF(Budget!B38:B$39, 25 , Budget!N38:N$39)=0, "", SUMIF(Budget!B38:B$39, 25 , Budget!N38:N$39))</f>
        <v/>
      </c>
      <c r="P26" s="124" t="str">
        <f aca="false">IF(SUMIF(Budget!B27:B$28, 25 , Budget!N27:N$28)=0, "", SUMIF(Budget!B27:B$28, 25 , Budget!N27:N$28))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Budget!N34:N$35)=0, "", SUMIF(Budget!B34:B$35, 26 , Budget!N34:N$35))</f>
        <v/>
      </c>
      <c r="L27" s="124" t="str">
        <f aca="false">IF(SUMIF(Budget!B46:B$53, 26 , Budget!N46:N$53)=0, "", SUMIF(Budget!B46:B$53, 26 , Budget!N46:N$53))</f>
        <v/>
      </c>
      <c r="M27" s="124" t="str">
        <f aca="false">IF(Budget!B31= 26 ,(Budget!N31),"")</f>
        <v/>
      </c>
      <c r="N27" s="124" t="str">
        <f aca="false">IF(Budget!B30= 26 ,(Budget!N30),"")</f>
        <v/>
      </c>
      <c r="O27" s="124" t="str">
        <f aca="false">IF(SUMIF(Budget!B38:B$39, 26 , Budget!N38:N$39)=0, "", SUMIF(Budget!B38:B$39, 26 , Budget!N38:N$39))</f>
        <v/>
      </c>
      <c r="P27" s="124" t="str">
        <f aca="false">IF(SUMIF(Budget!B27:B$28, 26 , Budget!N27:N$28)=0, "", SUMIF(Budget!B27:B$28, 26 , Budget!N27:N$28))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Budget!N34:N$35)=0, "", SUMIF(Budget!B34:B$35, 27 , Budget!N34:N$35))</f>
        <v/>
      </c>
      <c r="L28" s="124" t="str">
        <f aca="false">IF(SUMIF(Budget!B46:B$53, 27 , Budget!N46:N$53)=0, "", SUMIF(Budget!B46:B$53, 27 , Budget!N46:N$53))</f>
        <v/>
      </c>
      <c r="M28" s="124" t="str">
        <f aca="false">IF(Budget!B31= 27 ,(Budget!N31),"")</f>
        <v/>
      </c>
      <c r="N28" s="124" t="str">
        <f aca="false">IF(Budget!B30= 27 ,(Budget!N30),"")</f>
        <v/>
      </c>
      <c r="O28" s="124" t="str">
        <f aca="false">IF(SUMIF(Budget!B38:B$39, 27 , Budget!N38:N$39)=0, "", SUMIF(Budget!B38:B$39, 27 , Budget!N38:N$39))</f>
        <v/>
      </c>
      <c r="P28" s="124" t="str">
        <f aca="false">IF(SUMIF(Budget!B27:B$28, 27 , Budget!N27:N$28)=0, "", SUMIF(Budget!B27:B$28, 27 , Budget!N27:N$28))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Budget!N34:N$35)=0, "", SUMIF(Budget!B34:B$35, 28 , Budget!N34:N$35))</f>
        <v/>
      </c>
      <c r="L29" s="124" t="str">
        <f aca="false">IF(SUMIF(Budget!B46:B$53, 28 , Budget!N46:N$53)=0, "", SUMIF(Budget!B46:B$53, 28 , Budget!N46:N$53))</f>
        <v/>
      </c>
      <c r="M29" s="124" t="str">
        <f aca="false">IF(Budget!B31= 28 ,(Budget!N31),"")</f>
        <v/>
      </c>
      <c r="N29" s="124" t="str">
        <f aca="false">IF(Budget!B30= 28 ,(Budget!N30),"")</f>
        <v/>
      </c>
      <c r="O29" s="124" t="str">
        <f aca="false">IF(SUMIF(Budget!B38:B$39, 28 , Budget!N38:N$39)=0, "", SUMIF(Budget!B38:B$39, 28 , Budget!N38:N$39))</f>
        <v/>
      </c>
      <c r="P29" s="124" t="str">
        <f aca="false">IF(SUMIF(Budget!B27:B$28, 28 , Budget!N27:N$28)=0, "", SUMIF(Budget!B27:B$28, 28 , Budget!N27:N$28))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Budget!N34:N$35)=0, "", SUMIF(Budget!B34:B$35, 29 , Budget!N34:N$35))</f>
        <v/>
      </c>
      <c r="L30" s="124" t="str">
        <f aca="false">IF(SUMIF(Budget!B46:B$53, 29 , Budget!N46:N$53)=0, "", SUMIF(Budget!B46:B$53, 29 , Budget!N46:N$53))</f>
        <v/>
      </c>
      <c r="M30" s="124" t="str">
        <f aca="false">IF(Budget!B31= 29,(Budget!N31),"")</f>
        <v/>
      </c>
      <c r="N30" s="124" t="str">
        <f aca="false">IF(Budget!B30= 29,(Budget!N30),"")</f>
        <v/>
      </c>
      <c r="O30" s="124" t="str">
        <f aca="false">IF(SUMIF(Budget!B38:B$39, 29 , Budget!N38:N$39)=0, "", SUMIF(Budget!B38:B$39, 29 , Budget!N38:N$39))</f>
        <v/>
      </c>
      <c r="P30" s="124" t="str">
        <f aca="false">IF(SUMIF(Budget!B27:B$28, 29 , Budget!N27:N$28)=0, "", SUMIF(Budget!B27:B$28, 29 , Budget!N27:N$28))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Budget!N34:N$35)=0, "", SUMIF(Budget!B34:B$35, 29 , Budget!N34:N$35))</f>
        <v/>
      </c>
      <c r="L31" s="124" t="str">
        <f aca="false">IF(SUMIF(Budget!B46:B$53, 30 , Budget!N46:N$53)=0, "", SUMIF(Budget!B46:B$53, 30 , Budget!N46:N$53))</f>
        <v/>
      </c>
      <c r="M31" s="124" t="str">
        <f aca="false">IF(Budget!B31= 30 ,(Budget!N31),"")</f>
        <v/>
      </c>
      <c r="N31" s="124" t="str">
        <f aca="false">IF(Budget!B30= 30 ,(Budget!N30),"")</f>
        <v/>
      </c>
      <c r="O31" s="124" t="str">
        <f aca="false">IF(SUMIF(Budget!B38:B$39, 30 , Budget!N38:N$39)=0, "", SUMIF(Budget!B38:B$39, 30 , Budget!N38:N$39))</f>
        <v/>
      </c>
      <c r="P31" s="124" t="str">
        <f aca="false">IF(SUMIF(Budget!B27:B$28, 30 , Budget!N27:N$28)=0, "", SUMIF(Budget!B27:B$28, 30 , Budget!N27:N$28))</f>
        <v/>
      </c>
      <c r="Q31" s="126"/>
      <c r="R31" s="127"/>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C31" s="0"/>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Budget!N34:N$35)=0, "", SUMIF(Budget!B34:B$35, 36 , Budget!N34:N$35))</f>
        <v/>
      </c>
      <c r="L32" s="124" t="str">
        <f aca="false">IF(SUMIF(Budget!B46:B$53, 36 , Budget!N46:N$53)=0, "", SUMIF(Budget!B46:B$53, 36 , Budget!N46:N$53))</f>
        <v/>
      </c>
      <c r="M32" s="124" t="str">
        <f aca="false">IF(Budget!B31= 36 ,(Budget!N31),"")</f>
        <v/>
      </c>
      <c r="N32" s="124" t="str">
        <f aca="false">IF(Budget!B30= 36 ,(Budget!N30),"")</f>
        <v/>
      </c>
      <c r="O32" s="124" t="str">
        <f aca="false">IF(SUMIF(Budget!B38:B$39, 36 , Budget!N38:N$39)=0, "", SUMIF(Budget!B38:B$39, 36 , Budget!N38:N$39))</f>
        <v/>
      </c>
      <c r="P32" s="124" t="str">
        <f aca="false">IF(SUMIF(Budget!B27:B$28, 36 , Budget!N27:N$28)=0, "", SUMIF(Budget!B27:B$28, 36 , Budget!N27:N$28))</f>
        <v/>
      </c>
      <c r="Q32" s="126"/>
      <c r="R32" s="127"/>
      <c r="S32" s="128" t="str">
        <f aca="false">IF(SUM(C32:Q32) &gt; 0, -SUM(C32:Q32), "-")</f>
        <v>-</v>
      </c>
      <c r="T32" s="138" t="str">
        <f aca="false">IF(S32&lt;0, S32/S$36, "")</f>
        <v/>
      </c>
      <c r="U32" s="139"/>
      <c r="V32" s="131" t="n">
        <f aca="false">B32</f>
        <v>31</v>
      </c>
      <c r="W32" s="140"/>
      <c r="X32" s="140"/>
      <c r="Z32" s="147"/>
      <c r="AA32" s="148"/>
      <c r="AB32" s="149"/>
      <c r="AC32" s="150" t="str">
        <f aca="false">IF(SUM(Z32:AB32)=0,"-",-SUM(Z32:AB32))</f>
        <v>-</v>
      </c>
      <c r="AD32" s="151" t="s">
        <v>114</v>
      </c>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C34" s="0"/>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118</v>
      </c>
      <c r="C37" s="170" t="str">
        <f aca="false">IF(SUM(C2:C32) &gt; 0, -SUM(C2:C32)/31, "")</f>
        <v/>
      </c>
      <c r="D37" s="170" t="str">
        <f aca="false">IF(SUM(D2:D32) &gt; 0, -SUM(D2:D32)/31, "")</f>
        <v/>
      </c>
      <c r="E37" s="170" t="str">
        <f aca="false">IF(SUM(E2:E32) &gt; 0, -SUM(E2:E32)/31, "")</f>
        <v/>
      </c>
      <c r="F37" s="170" t="str">
        <f aca="false">IF(SUM(F2:F32) &gt; 0, -SUM(F2:F32)/31, "")</f>
        <v/>
      </c>
      <c r="G37" s="170" t="str">
        <f aca="false">IF(SUM(G2:G32) &gt; 0, -SUM(G2:G32)/31, "")</f>
        <v/>
      </c>
      <c r="H37" s="170" t="str">
        <f aca="false">IF(SUM(H2:H32) &gt; 0, -SUM(H2:H32)/31, "")</f>
        <v/>
      </c>
      <c r="I37" s="170" t="str">
        <f aca="false">IF(SUM(I2:I32) &gt; 0, -SUM(I2:I32)/31, "")</f>
        <v/>
      </c>
      <c r="J37" s="170" t="str">
        <f aca="false">IF(SUM(J2:J32) &gt; 0, -SUM(J2:J32)/31, "")</f>
        <v/>
      </c>
      <c r="K37" s="170" t="str">
        <f aca="false">IF(SUM(K2:K32) &gt; 0, -SUM(K2:K32)/31, "")</f>
        <v/>
      </c>
      <c r="L37" s="170" t="str">
        <f aca="false">IF(SUM(L2:L32) &gt; 0, -SUM(L2:L32)/31, "")</f>
        <v/>
      </c>
      <c r="M37" s="170" t="str">
        <f aca="false">IF(SUM(M2:M32) &gt; 0, -SUM(M2:M32)/31, "")</f>
        <v/>
      </c>
      <c r="N37" s="170" t="str">
        <f aca="false">IF(SUM(N2:N32) &gt; 0, -SUM(N2:N32)/31, "")</f>
        <v/>
      </c>
      <c r="O37" s="170" t="str">
        <f aca="false">IF(SUM(O2:O32) &gt; 0, -SUM(O2:O32)/31, "")</f>
        <v/>
      </c>
      <c r="P37" s="170" t="str">
        <f aca="false">IF(SUM(P2:P32) &gt; 0, -SUM(P2:P32)/31, "")</f>
        <v/>
      </c>
      <c r="Q37" s="170" t="str">
        <f aca="false">IF(SUM(Q2:Q32) &gt; 0, -SUM(Q2:Q32)/31, "")</f>
        <v/>
      </c>
      <c r="R37" s="170"/>
      <c r="S37" s="174" t="str">
        <f aca="false">IF(SUM(S2:S32) &lt; 0, SUM(S2:S32)/31, "")</f>
        <v/>
      </c>
      <c r="T37" s="174"/>
      <c r="U37" s="174" t="str">
        <f aca="false">IF(SUM(U2:U32) &gt; 0, SUM(U2:U32)/31, "")</f>
        <v/>
      </c>
      <c r="V37" s="174" t="str">
        <f aca="false">IF(ISNUMBER(U37),SUM(S37:U37),"")</f>
        <v/>
      </c>
      <c r="W37" s="174"/>
      <c r="Z37" s="170" t="str">
        <f aca="false">IF(SUM(Z2:Z32) &gt; 0, 0-SUM(Z2:Z32)/31, "")</f>
        <v/>
      </c>
      <c r="AA37" s="170" t="str">
        <f aca="false">IF(SUM(AA2:AA32) &gt; 0, 0-SUM(AA2:AA32)/31, "")</f>
        <v/>
      </c>
      <c r="AB37" s="170" t="str">
        <f aca="false">IF(SUM(AB2:AB32) &gt; 0, 0-SUM(AB2:AB32)/31, "")</f>
        <v/>
      </c>
      <c r="AC37" s="174" t="str">
        <f aca="false">IF(SUM(AC2:AC32) &lt; 0, SUM(AC2:AC32)/31,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{78A1A4EB-79D8-4195-86C8-DDA850C4AA4E}</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78A1A4EB-79D8-4195-86C8-DDA850C4AA4E}">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9</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Budget!C34:C$35)=0, "", SUMIF(Budget!B34:B$35, 1 , Budget!C34:C$35))</f>
        <v/>
      </c>
      <c r="L2" s="124" t="str">
        <f aca="false">IF(SUMIF(Budget!B46:B$53, 1 , Budget!C46:C$53)=0, "", SUMIF(Budget!B46:B$53, 1 , Budget!C46:C$53))</f>
        <v/>
      </c>
      <c r="M2" s="124" t="str">
        <f aca="false">IF(Budget!B31= 1 ,(Budget!C31),"")</f>
        <v/>
      </c>
      <c r="N2" s="124" t="str">
        <f aca="false">IF(Budget!B30= 1 ,(Budget!C30),"")</f>
        <v/>
      </c>
      <c r="O2" s="124" t="str">
        <f aca="false">IF(SUMIF(Budget!B38:B$39, 1 , Budget!C38:C$39)=0, "", SUMIF(Budget!B38:B$39, 1 , Budget!C38:C$39))</f>
        <v/>
      </c>
      <c r="P2" s="124" t="str">
        <f aca="false">IF(SUMIF(Budget!B27:B$28, 1 , Budget!C27:C$28)=0, "", SUMIF(Budget!B27:B$28, 1 , Budget!C27:C$28))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D2" s="0"/>
    </row>
    <row r="3" customFormat="false" ht="12.8" hidden="false" customHeight="true" outlineLevel="0" collapsed="false">
      <c r="B3" s="122" t="n">
        <v>2</v>
      </c>
      <c r="C3" s="135"/>
      <c r="D3" s="136"/>
      <c r="E3" s="137"/>
      <c r="F3" s="135"/>
      <c r="G3" s="137"/>
      <c r="H3" s="123"/>
      <c r="I3" s="124"/>
      <c r="J3" s="125"/>
      <c r="K3" s="124" t="str">
        <f aca="false">IF(SUMIF(Budget!B34:B$35, 2 , Budget!C34:C$35)=0, "", SUMIF(Budget!B34:B$35, 2 , Budget!C34:C$35))</f>
        <v/>
      </c>
      <c r="L3" s="124" t="str">
        <f aca="false">IF(SUMIF(Budget!B46:B$53, 2 , Budget!C46:C$53)=0, "", SUMIF(Budget!B46:B$53, 2 , Budget!C46:C$53))</f>
        <v/>
      </c>
      <c r="M3" s="124" t="str">
        <f aca="false">IF(Budget!B31= 2 ,(Budget!C31),"")</f>
        <v/>
      </c>
      <c r="N3" s="124" t="str">
        <f aca="false">IF(Budget!B30= 2 ,(Budget!C30),"")</f>
        <v/>
      </c>
      <c r="O3" s="124" t="str">
        <f aca="false">IF(SUMIF(Budget!B38:B$39, 2 , Budget!C38:C$39)=0, "", SUMIF(Budget!B38:B$39, 2 , Budget!C38:C$39))</f>
        <v/>
      </c>
      <c r="P3" s="124" t="str">
        <f aca="false">IF(SUMIF(Budget!B27:B$28, 2 , Budget!C27:C$28)=0, "", SUMIF(Budget!B27:B$28, 2 , Budget!C27:C$28))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D3" s="0"/>
    </row>
    <row r="4" customFormat="false" ht="12.8" hidden="false" customHeight="false" outlineLevel="0" collapsed="false">
      <c r="B4" s="122" t="n">
        <v>3</v>
      </c>
      <c r="C4" s="135"/>
      <c r="D4" s="136"/>
      <c r="E4" s="137"/>
      <c r="F4" s="135"/>
      <c r="G4" s="137"/>
      <c r="H4" s="123"/>
      <c r="I4" s="124"/>
      <c r="J4" s="125"/>
      <c r="K4" s="124" t="str">
        <f aca="false">IF(SUMIF(Budget!B34:B$35, 3 , Budget!C34:C$35)=0, "", SUMIF(Budget!B34:B$35, 3 , Budget!C34:C$35))</f>
        <v/>
      </c>
      <c r="L4" s="124" t="str">
        <f aca="false">IF(SUMIF(Budget!B46:B$53, 3 , Budget!C46:C$53)=0, "", SUMIF(Budget!B46:B$53, 3 , Budget!C46:C$53))</f>
        <v/>
      </c>
      <c r="M4" s="124" t="str">
        <f aca="false">IF(Budget!B31= 3 ,(Budget!C31),"")</f>
        <v/>
      </c>
      <c r="N4" s="124" t="str">
        <f aca="false">IF(Budget!B30= 3 ,(Budget!C30),"")</f>
        <v/>
      </c>
      <c r="O4" s="124" t="str">
        <f aca="false">IF(SUMIF(Budget!B38:B$39, 3 , Budget!C38:C$39)=0, "", SUMIF(Budget!B38:B$39, 3 , Budget!C38:C$39))</f>
        <v/>
      </c>
      <c r="P4" s="124" t="str">
        <f aca="false">IF(SUMIF(Budget!B27:B$28, 3 , Budget!C27:C$28)=0, "", SUMIF(Budget!B27:B$28, 3 , Budget!C27:C$28))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D4" s="0"/>
    </row>
    <row r="5" customFormat="false" ht="12.8" hidden="false" customHeight="false" outlineLevel="0" collapsed="false">
      <c r="B5" s="122" t="n">
        <v>4</v>
      </c>
      <c r="C5" s="135"/>
      <c r="D5" s="136"/>
      <c r="E5" s="137"/>
      <c r="F5" s="135"/>
      <c r="G5" s="137"/>
      <c r="H5" s="123"/>
      <c r="I5" s="124"/>
      <c r="J5" s="125"/>
      <c r="K5" s="124" t="str">
        <f aca="false">IF(SUMIF(Budget!B34:B$35, 4 , Budget!C34:C$35)=0, "", SUMIF(Budget!B34:B$35, 4 , Budget!C34:C$35))</f>
        <v/>
      </c>
      <c r="L5" s="124" t="str">
        <f aca="false">IF(SUMIF(Budget!B46:B$53, 4 , Budget!C46:C$53)=0, "", SUMIF(Budget!B46:B$53, 4 , Budget!C46:C$53))</f>
        <v/>
      </c>
      <c r="M5" s="124" t="str">
        <f aca="false">IF(Budget!B31= 4 ,(Budget!C31),"")</f>
        <v/>
      </c>
      <c r="N5" s="124" t="str">
        <f aca="false">IF(Budget!B30= 4 ,(Budget!C30),"")</f>
        <v/>
      </c>
      <c r="O5" s="124" t="str">
        <f aca="false">IF(SUMIF(Budget!B38:B$39, 4 , Budget!C38:C$39)=0, "", SUMIF(Budget!B38:B$39, 4 , Budget!C38:C$39))</f>
        <v/>
      </c>
      <c r="P5" s="124" t="str">
        <f aca="false">IF(SUMIF(Budget!B27:B$28, 4 , Budget!C27:C$28)=0, "", SUMIF(Budget!B27:B$28, 4 , Budget!C27:C$28))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D5" s="0"/>
    </row>
    <row r="6" customFormat="false" ht="12.8" hidden="false" customHeight="false" outlineLevel="0" collapsed="false">
      <c r="B6" s="122" t="n">
        <v>5</v>
      </c>
      <c r="C6" s="135"/>
      <c r="D6" s="136"/>
      <c r="E6" s="137"/>
      <c r="F6" s="135"/>
      <c r="G6" s="137"/>
      <c r="H6" s="123"/>
      <c r="I6" s="124"/>
      <c r="J6" s="125"/>
      <c r="K6" s="124" t="str">
        <f aca="false">IF(SUMIF(Budget!B34:B$35, 5 , Budget!C34:C$35)=0, "", SUMIF(Budget!B34:B$35, 5 , Budget!C34:C$35))</f>
        <v/>
      </c>
      <c r="L6" s="124" t="str">
        <f aca="false">IF(SUMIF(Budget!B46:B$53, 5 , Budget!C46:C$53)=0, "", SUMIF(Budget!B46:B$53, 5 , Budget!C46:C$53))</f>
        <v/>
      </c>
      <c r="M6" s="124" t="str">
        <f aca="false">IF(Budget!B31= 5 ,(Budget!C31),"")</f>
        <v/>
      </c>
      <c r="N6" s="124" t="str">
        <f aca="false">IF(Budget!B30= 5 ,(Budget!C30),"")</f>
        <v/>
      </c>
      <c r="O6" s="124" t="str">
        <f aca="false">IF(SUMIF(Budget!B38:B$39, 5 , Budget!C38:C$39)=0, "", SUMIF(Budget!B38:B$39, 5 , Budget!C38:C$39))</f>
        <v/>
      </c>
      <c r="P6" s="124" t="str">
        <f aca="false">IF(SUMIF(Budget!B27:B$28, 5 , Budget!C27:C$28)=0, "", SUMIF(Budget!B27:B$28, 5 , Budget!C27:C$28))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D6" s="0"/>
    </row>
    <row r="7" customFormat="false" ht="12.8" hidden="false" customHeight="true" outlineLevel="0" collapsed="false">
      <c r="B7" s="122" t="n">
        <v>6</v>
      </c>
      <c r="C7" s="135"/>
      <c r="D7" s="136"/>
      <c r="E7" s="137"/>
      <c r="F7" s="135"/>
      <c r="G7" s="137"/>
      <c r="H7" s="123"/>
      <c r="I7" s="124"/>
      <c r="J7" s="125"/>
      <c r="K7" s="124" t="str">
        <f aca="false">IF(SUMIF(Budget!B34:B$35, 6 , Budget!C34:C$35)=0, "", SUMIF(Budget!B34:B$35, 6 , Budget!C34:C$35))</f>
        <v/>
      </c>
      <c r="L7" s="124" t="str">
        <f aca="false">IF(SUMIF(Budget!B46:B$53, 6 , Budget!C46:C$53)=0, "", SUMIF(Budget!B46:B$53, 6 , Budget!C46:C$53))</f>
        <v/>
      </c>
      <c r="M7" s="124" t="str">
        <f aca="false">IF(Budget!B31= 6 ,(Budget!C31),"")</f>
        <v/>
      </c>
      <c r="N7" s="124" t="str">
        <f aca="false">IF(Budget!B30= 6 ,(Budget!C30),"")</f>
        <v/>
      </c>
      <c r="O7" s="124" t="str">
        <f aca="false">IF(SUMIF(Budget!B38:B$39, 6 , Budget!C38:C$39)=0, "", SUMIF(Budget!B38:B$39, 6 , Budget!C38:C$39))</f>
        <v/>
      </c>
      <c r="P7" s="124" t="str">
        <f aca="false">IF(SUMIF(Budget!B27:B$28, 6 , Budget!C27:C$28)=0, "", SUMIF(Budget!B27:B$28, 6 , Budget!C27:C$28))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D7" s="0"/>
    </row>
    <row r="8" customFormat="false" ht="12.8" hidden="false" customHeight="false" outlineLevel="0" collapsed="false">
      <c r="B8" s="122" t="n">
        <v>7</v>
      </c>
      <c r="C8" s="135"/>
      <c r="D8" s="136"/>
      <c r="E8" s="137"/>
      <c r="F8" s="135"/>
      <c r="G8" s="137"/>
      <c r="H8" s="123"/>
      <c r="I8" s="124"/>
      <c r="J8" s="125"/>
      <c r="K8" s="124" t="str">
        <f aca="false">IF(SUMIF(Budget!B34:B$35, 7 , Budget!C34:C$35)=0, "", SUMIF(Budget!B34:B$35, 7 , Budget!C34:C$35))</f>
        <v/>
      </c>
      <c r="L8" s="124" t="str">
        <f aca="false">IF(SUMIF(Budget!B46:B$53, 7 , Budget!C46:C$53)=0, "", SUMIF(Budget!B46:B$53, 7 , Budget!C46:C$53))</f>
        <v/>
      </c>
      <c r="M8" s="124" t="str">
        <f aca="false">IF(Budget!B31= 7 ,(Budget!C31),"")</f>
        <v/>
      </c>
      <c r="N8" s="124" t="str">
        <f aca="false">IF(Budget!B30= 7 ,(Budget!C30),"")</f>
        <v/>
      </c>
      <c r="O8" s="124" t="str">
        <f aca="false">IF(SUMIF(Budget!B38:B$39, 7 , Budget!C38:C$39)=0, "", SUMIF(Budget!B38:B$39, 7 , Budget!C38:C$39))</f>
        <v/>
      </c>
      <c r="P8" s="124" t="str">
        <f aca="false">IF(SUMIF(Budget!B27:B$28, 7 , Budget!C27:C$28)=0, "", SUMIF(Budget!B27:B$28, 7 , Budget!C27:C$28))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D8" s="0"/>
    </row>
    <row r="9" customFormat="false" ht="12.8" hidden="false" customHeight="false" outlineLevel="0" collapsed="false">
      <c r="B9" s="122" t="n">
        <v>8</v>
      </c>
      <c r="C9" s="135"/>
      <c r="D9" s="136"/>
      <c r="E9" s="137"/>
      <c r="F9" s="135"/>
      <c r="G9" s="137"/>
      <c r="H9" s="123"/>
      <c r="I9" s="124"/>
      <c r="J9" s="125"/>
      <c r="K9" s="124" t="str">
        <f aca="false">IF(SUMIF(Budget!B34:B$35, 8 , Budget!C34:C$35)=0, "", SUMIF(Budget!B34:B$35, 8 , Budget!C34:C$35))</f>
        <v/>
      </c>
      <c r="L9" s="124" t="str">
        <f aca="false">IF(SUMIF(Budget!B46:B$53, 8 , Budget!C46:C$53)=0, "", SUMIF(Budget!B46:B$53, 8 , Budget!C46:C$53))</f>
        <v/>
      </c>
      <c r="M9" s="124" t="str">
        <f aca="false">IF(Budget!B31= 8 ,(Budget!C31),"")</f>
        <v/>
      </c>
      <c r="N9" s="124" t="str">
        <f aca="false">IF(Budget!B30= 8 ,(Budget!C30),"")</f>
        <v/>
      </c>
      <c r="O9" s="124" t="str">
        <f aca="false">IF(SUMIF(Budget!B38:B$39, 8 , Budget!C38:C$39)=0, "", SUMIF(Budget!B38:B$39, 8 , Budget!C38:C$39))</f>
        <v/>
      </c>
      <c r="P9" s="124" t="str">
        <f aca="false">IF(SUMIF(Budget!B27:B$28, 8 , Budget!C27:C$28)=0, "", SUMIF(Budget!B27:B$28, 8 , Budget!C27:C$28))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Budget!C34:C$35)=0, "", SUMIF(Budget!B34:B$35, 9 , Budget!C34:C$35))</f>
        <v/>
      </c>
      <c r="L10" s="124" t="str">
        <f aca="false">IF(SUMIF(Budget!B46:B$53, 9 , Budget!C46:C$53)=0, "", SUMIF(Budget!B46:B$53, 9 , Budget!C46:C$53))</f>
        <v/>
      </c>
      <c r="M10" s="124" t="str">
        <f aca="false">IF(Budget!B31= 9 ,(Budget!C31),"")</f>
        <v/>
      </c>
      <c r="N10" s="124" t="str">
        <f aca="false">IF(Budget!B30= 9 ,(Budget!C30),"")</f>
        <v/>
      </c>
      <c r="O10" s="124" t="str">
        <f aca="false">IF(SUMIF(Budget!B38:B$39, 9 , Budget!C38:C$39)=0, "", SUMIF(Budget!B38:B$39, 9 , Budget!C38:C$39))</f>
        <v/>
      </c>
      <c r="P10" s="124" t="str">
        <f aca="false">IF(SUMIF(Budget!B27:B$28, 9 , Budget!C27:C$28)=0, "", SUMIF(Budget!B27:B$28, 9 , Budget!C27:C$28))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Budget!C34:C$35)=0, "", SUMIF(Budget!B34:B$35, 10 , Budget!C34:C$35))</f>
        <v/>
      </c>
      <c r="L11" s="124" t="str">
        <f aca="false">IF(SUMIF(Budget!B46:B$53, 10 , Budget!C46:C$53)=0, "", SUMIF(Budget!B46:B$53, 10 , Budget!C46:C$53))</f>
        <v/>
      </c>
      <c r="M11" s="124" t="str">
        <f aca="false">IF(Budget!B31= 10 ,(Budget!C31),"")</f>
        <v/>
      </c>
      <c r="N11" s="124" t="str">
        <f aca="false">IF(Budget!B30= 10 ,(Budget!C30),"")</f>
        <v/>
      </c>
      <c r="O11" s="124" t="str">
        <f aca="false">IF(SUMIF(Budget!B38:B$39, 10 , Budget!C38:C$39)=0, "", SUMIF(Budget!B38:B$39, 10 , Budget!C38:C$39))</f>
        <v/>
      </c>
      <c r="P11" s="124" t="str">
        <f aca="false">IF(SUMIF(Budget!B27:B$28, 10 , Budget!C27:C$28)=0, "", SUMIF(Budget!B27:B$28, 10 , Budget!C27:C$28))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Budget!C34:C$35)=0, "", SUMIF(Budget!B34:B$35, 11 , Budget!C34:C$35))</f>
        <v/>
      </c>
      <c r="L12" s="124" t="str">
        <f aca="false">IF(SUMIF(Budget!B46:B$53, 11 , Budget!C46:C$53)=0, "", SUMIF(Budget!B46:B$53, 11 , Budget!C46:C$53))</f>
        <v/>
      </c>
      <c r="M12" s="124" t="str">
        <f aca="false">IF(Budget!B31= 11 ,(Budget!C31),"")</f>
        <v/>
      </c>
      <c r="N12" s="124" t="str">
        <f aca="false">IF(Budget!B30= 11 ,(Budget!C30),"")</f>
        <v/>
      </c>
      <c r="O12" s="124" t="str">
        <f aca="false">IF(SUMIF(Budget!B38:B$39, 11 , Budget!C38:C$39)=0, "", SUMIF(Budget!B38:B$39, 11 , Budget!C38:C$39))</f>
        <v/>
      </c>
      <c r="P12" s="124" t="str">
        <f aca="false">IF(SUMIF(Budget!B27:B$28, 11 , Budget!C27:C$28)=0, "", SUMIF(Budget!B27:B$28, 11 , Budget!C27:C$28))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Budget!C34:C$35)=0, "", SUMIF(Budget!B34:B$35, 12 , Budget!C34:C$35))</f>
        <v/>
      </c>
      <c r="L13" s="124" t="str">
        <f aca="false">IF(SUMIF(Budget!B46:B$53, 12 , Budget!C46:C$53)=0, "", SUMIF(Budget!B46:B$53, 12 , Budget!C46:C$53))</f>
        <v/>
      </c>
      <c r="M13" s="124" t="str">
        <f aca="false">IF(Budget!B31= 12 ,(Budget!C31),"")</f>
        <v/>
      </c>
      <c r="N13" s="124" t="str">
        <f aca="false">IF(Budget!B30= 12 ,(Budget!C30),"")</f>
        <v/>
      </c>
      <c r="O13" s="124" t="str">
        <f aca="false">IF(SUMIF(Budget!B38:B$39, 12 , Budget!C38:C$39)=0, "", SUMIF(Budget!B38:B$39, 12 , Budget!C38:C$39))</f>
        <v/>
      </c>
      <c r="P13" s="124" t="str">
        <f aca="false">IF(SUMIF(Budget!B27:B$28, 12 , Budget!C27:C$28)=0, "", SUMIF(Budget!B27:B$28, 12 , Budget!C27:C$28))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Budget!C34:C$35)=0, "", SUMIF(Budget!B34:B$35, 13 , Budget!C34:C$35))</f>
        <v/>
      </c>
      <c r="L14" s="124" t="str">
        <f aca="false">IF(SUMIF(Budget!B46:B$53, 13 , Budget!C46:C$53)=0, "", SUMIF(Budget!B46:B$53, 13 , Budget!C46:C$53))</f>
        <v/>
      </c>
      <c r="M14" s="124" t="str">
        <f aca="false">IF(Budget!B31= 13 ,(Budget!C31),"")</f>
        <v/>
      </c>
      <c r="N14" s="124" t="str">
        <f aca="false">IF(Budget!B30= 13 ,(Budget!C30),"")</f>
        <v/>
      </c>
      <c r="O14" s="124" t="str">
        <f aca="false">IF(SUMIF(Budget!B38:B$39, 13 , Budget!C38:C$39)=0, "", SUMIF(Budget!B38:B$39, 13 , Budget!C38:C$39))</f>
        <v/>
      </c>
      <c r="P14" s="124" t="str">
        <f aca="false">IF(SUMIF(Budget!B27:B$28, 13 , Budget!C27:C$28)=0, "", SUMIF(Budget!B27:B$28, 13 , Budget!C27:C$28))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Budget!C34:C$35)=0, "", SUMIF(Budget!B34:B$35, 14, Budget!C34:C$35))</f>
        <v/>
      </c>
      <c r="L15" s="124" t="str">
        <f aca="false">IF(SUMIF(Budget!B46:B$53, 14 , Budget!C46:C$53)=0, "", SUMIF(Budget!B46:B$53, 14, Budget!C46:C$53))</f>
        <v/>
      </c>
      <c r="M15" s="124" t="str">
        <f aca="false">IF(Budget!B31= 14 ,(Budget!C31),"")</f>
        <v/>
      </c>
      <c r="N15" s="124" t="str">
        <f aca="false">IF(Budget!B30= 14 ,(Budget!C30),"")</f>
        <v/>
      </c>
      <c r="O15" s="124" t="str">
        <f aca="false">IF(SUMIF(Budget!B38:B$39, 14 , Budget!C38:C$39)=0, "", SUMIF(Budget!B38:B$39, 14, Budget!C38:C$39))</f>
        <v/>
      </c>
      <c r="P15" s="124" t="str">
        <f aca="false">IF(SUMIF(Budget!B27:B$28, 14 , Budget!C27:C$28)=0, "", SUMIF(Budget!B27:B$28, 14, Budget!C27:C$28))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Budget!C34:C$35)=0, "", SUMIF(Budget!B34:B$35, 15 , Budget!C34:C$35))</f>
        <v/>
      </c>
      <c r="L16" s="124" t="str">
        <f aca="false">IF(SUMIF(Budget!B46:B$53, 15 , Budget!C46:C$53)=0, "", SUMIF(Budget!B46:B$53, 15 , Budget!C46:C$53))</f>
        <v/>
      </c>
      <c r="M16" s="124" t="str">
        <f aca="false">IF(Budget!B31= 15 ,(Budget!C31),"")</f>
        <v/>
      </c>
      <c r="N16" s="124" t="str">
        <f aca="false">IF(Budget!B30= 15 ,(Budget!C30),"")</f>
        <v/>
      </c>
      <c r="O16" s="124" t="str">
        <f aca="false">IF(SUMIF(Budget!B38:B$39, 15 , Budget!C38:C$39)=0, "", SUMIF(Budget!B38:B$39, 15 , Budget!C38:C$39))</f>
        <v/>
      </c>
      <c r="P16" s="124" t="str">
        <f aca="false">IF(SUMIF(Budget!B27:B$28, 15 , Budget!C27:C$28)=0, "", SUMIF(Budget!B27:B$28, 15 , Budget!C27:C$28))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Budget!C34:C$35)=0, "", SUMIF(Budget!B34:B$35, 16 , Budget!C34:C$35))</f>
        <v/>
      </c>
      <c r="L17" s="124" t="str">
        <f aca="false">IF(SUMIF(Budget!B46:B$53, 16 , Budget!C46:C$53)=0, "", SUMIF(Budget!B46:B$53, 16 , Budget!C46:C$53))</f>
        <v/>
      </c>
      <c r="M17" s="124" t="str">
        <f aca="false">IF(Budget!B31= 16 ,(Budget!C31),"")</f>
        <v/>
      </c>
      <c r="N17" s="124" t="str">
        <f aca="false">IF(Budget!B30= 16 ,(Budget!C30),"")</f>
        <v/>
      </c>
      <c r="O17" s="124" t="str">
        <f aca="false">IF(SUMIF(Budget!B38:B$39, 16 , Budget!C38:C$39)=0, "", SUMIF(Budget!B38:B$39, 16 , Budget!C38:C$39))</f>
        <v/>
      </c>
      <c r="P17" s="124" t="str">
        <f aca="false">IF(SUMIF(Budget!B27:B$28, 16 , Budget!C27:C$28)=0, "", SUMIF(Budget!B27:B$28, 16 , Budget!C27:C$28))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Budget!C34:C$35)=0, "", SUMIF(Budget!B34:B$35, 17 , Budget!C34:C$35))</f>
        <v/>
      </c>
      <c r="L18" s="124" t="str">
        <f aca="false">IF(SUMIF(Budget!B46:B$53, 17 , Budget!C46:C$53)=0, "", SUMIF(Budget!B46:B$53, 17 , Budget!C46:C$53))</f>
        <v/>
      </c>
      <c r="M18" s="124" t="str">
        <f aca="false">IF(Budget!B31= 17 ,(Budget!C31),"")</f>
        <v/>
      </c>
      <c r="N18" s="124" t="str">
        <f aca="false">IF(Budget!B30= 17 ,(Budget!C30),"")</f>
        <v/>
      </c>
      <c r="O18" s="124" t="str">
        <f aca="false">IF(SUMIF(Budget!B38:B$39, 17 , Budget!C38:C$39)=0, "", SUMIF(Budget!B38:B$39, 17 , Budget!C38:C$39))</f>
        <v/>
      </c>
      <c r="P18" s="124" t="str">
        <f aca="false">IF(SUMIF(Budget!B27:B$28, 17 , Budget!C27:C$28)=0, "", SUMIF(Budget!B27:B$28, 17 , Budget!C27:C$28))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Budget!C34:C$35)=0, "", SUMIF(Budget!B34:B$35, 18 , Budget!C34:C$35))</f>
        <v/>
      </c>
      <c r="L19" s="124" t="str">
        <f aca="false">IF(SUMIF(Budget!B46:B$53, 18 , Budget!C46:C$53)=0, "", SUMIF(Budget!B46:B$53, 18 , Budget!C46:C$53))</f>
        <v/>
      </c>
      <c r="M19" s="124" t="str">
        <f aca="false">IF(Budget!B31= 18 ,(Budget!C31),"")</f>
        <v/>
      </c>
      <c r="N19" s="124" t="str">
        <f aca="false">IF(Budget!B30= 18 ,(Budget!C30),"")</f>
        <v/>
      </c>
      <c r="O19" s="124" t="str">
        <f aca="false">IF(SUMIF(Budget!B38:B$39, 18 , Budget!C38:C$39)=0, "", SUMIF(Budget!B38:B$39, 18 , Budget!C38:C$39))</f>
        <v/>
      </c>
      <c r="P19" s="124" t="str">
        <f aca="false">IF(SUMIF(Budget!B27:B$28, 18 , Budget!C27:C$28)=0, "", SUMIF(Budget!B27:B$28, 18 , Budget!C27:C$28))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Budget!C34:C$35)=0, "", SUMIF(Budget!B34:B$35, 19 , Budget!C34:C$35))</f>
        <v/>
      </c>
      <c r="L20" s="124" t="str">
        <f aca="false">IF(SUMIF(Budget!B46:B$53, 19 , Budget!C46:C$53)=0, "", SUMIF(Budget!B46:B$53, 19 , Budget!C46:C$53))</f>
        <v/>
      </c>
      <c r="M20" s="124" t="str">
        <f aca="false">IF(Budget!B31= 19 ,(Budget!C31),"")</f>
        <v/>
      </c>
      <c r="N20" s="124" t="str">
        <f aca="false">IF(Budget!B30= 19 ,(Budget!C30),"")</f>
        <v/>
      </c>
      <c r="O20" s="124" t="str">
        <f aca="false">IF(SUMIF(Budget!B38:B$39, 19 , Budget!C38:C$39)=0, "", SUMIF(Budget!B38:B$39, 19 , Budget!C38:C$39))</f>
        <v/>
      </c>
      <c r="P20" s="124" t="str">
        <f aca="false">IF(SUMIF(Budget!B27:B$28, 19 , Budget!C27:C$28)=0, "", SUMIF(Budget!B27:B$28, 19 , Budget!C27:C$28))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Budget!C34:C$35)=0, "", SUMIF(Budget!B34:B$35, 20 , Budget!C34:C$35))</f>
        <v/>
      </c>
      <c r="L21" s="124" t="str">
        <f aca="false">IF(SUMIF(Budget!B46:B$53, 20 , Budget!C46:C$53)=0, "", SUMIF(Budget!B46:B$53, 20 , Budget!C46:C$53))</f>
        <v/>
      </c>
      <c r="M21" s="124" t="str">
        <f aca="false">IF(Budget!B31= 20 ,(Budget!C31),"")</f>
        <v/>
      </c>
      <c r="N21" s="124" t="str">
        <f aca="false">IF(Budget!B30= 20 ,(Budget!C30),"")</f>
        <v/>
      </c>
      <c r="O21" s="124" t="str">
        <f aca="false">IF(SUMIF(Budget!B38:B$39, 20 , Budget!C38:C$39)=0, "", SUMIF(Budget!B38:B$39, 20 , Budget!C38:C$39))</f>
        <v/>
      </c>
      <c r="P21" s="124" t="str">
        <f aca="false">IF(SUMIF(Budget!B27:B$28, 20 , Budget!C27:C$28)=0, "", SUMIF(Budget!B27:B$28, 20 , Budget!C27:C$28))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Budget!C34:C$35)=0, "", SUMIF(Budget!B34:B$35, 21 , Budget!C34:C$35))</f>
        <v/>
      </c>
      <c r="L22" s="124" t="str">
        <f aca="false">IF(SUMIF(Budget!B46:B$53, 21 , Budget!C46:C$53)=0, "", SUMIF(Budget!B46:B$53, 21 , Budget!C46:C$53))</f>
        <v/>
      </c>
      <c r="M22" s="124" t="str">
        <f aca="false">IF(Budget!B31= 21 ,(Budget!C31),"")</f>
        <v/>
      </c>
      <c r="N22" s="124" t="str">
        <f aca="false">IF(Budget!B30= 21 ,(Budget!C30),"")</f>
        <v/>
      </c>
      <c r="O22" s="124" t="str">
        <f aca="false">IF(SUMIF(Budget!B38:B$39, 21 , Budget!C38:C$39)=0, "", SUMIF(Budget!B38:B$39, 21 , Budget!C38:C$39))</f>
        <v/>
      </c>
      <c r="P22" s="124" t="str">
        <f aca="false">IF(SUMIF(Budget!B27:B$28, 21 , Budget!C27:C$28)=0, "", SUMIF(Budget!B27:B$28, 21 , Budget!C27:C$28))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Budget!C34:C$35)=0, "", SUMIF(Budget!B34:B$35, 22 , Budget!C34:C$35))</f>
        <v/>
      </c>
      <c r="L23" s="124" t="str">
        <f aca="false">IF(SUMIF(Budget!B46:B$53, 22 , Budget!C46:C$53)=0, "", SUMIF(Budget!B46:B$53, 22 , Budget!C46:C$53))</f>
        <v/>
      </c>
      <c r="M23" s="124" t="str">
        <f aca="false">IF(Budget!B31= 22 ,(Budget!C31),"")</f>
        <v/>
      </c>
      <c r="N23" s="124" t="str">
        <f aca="false">IF(Budget!B30= 22 ,(Budget!C30),"")</f>
        <v/>
      </c>
      <c r="O23" s="124" t="str">
        <f aca="false">IF(SUMIF(Budget!B38:B$39, 22 , Budget!C38:C$39)=0, "", SUMIF(Budget!B38:B$39, 22 , Budget!C38:C$39))</f>
        <v/>
      </c>
      <c r="P23" s="124" t="str">
        <f aca="false">IF(SUMIF(Budget!B27:B$28, 22 , Budget!C27:C$28)=0, "", SUMIF(Budget!B27:B$28, 22 , Budget!C27:C$28))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Budget!C34:C$35)=0, "", SUMIF(Budget!B34:B$35, 23 , Budget!C34:C$35))</f>
        <v/>
      </c>
      <c r="L24" s="124" t="str">
        <f aca="false">IF(SUMIF(Budget!B46:B$53, 23 , Budget!C46:C$53)=0, "", SUMIF(Budget!B46:B$53, 23 , Budget!C46:C$53))</f>
        <v/>
      </c>
      <c r="M24" s="124" t="str">
        <f aca="false">IF(Budget!B31= 23 ,(Budget!C31),"")</f>
        <v/>
      </c>
      <c r="N24" s="124" t="str">
        <f aca="false">IF(Budget!B30= 23 ,(Budget!C30),"")</f>
        <v/>
      </c>
      <c r="O24" s="124" t="str">
        <f aca="false">IF(SUMIF(Budget!B38:B$39, 23 , Budget!C38:C$39)=0, "", SUMIF(Budget!B38:B$39, 23 , Budget!C38:C$39))</f>
        <v/>
      </c>
      <c r="P24" s="124" t="str">
        <f aca="false">IF(SUMIF(Budget!B27:B$28, 23 , Budget!C27:C$28)=0, "", SUMIF(Budget!B27:B$28, 23 , Budget!C27:C$28))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Budget!C34:C$35)=0, "", SUMIF(Budget!B34:B$35, 24 , Budget!C34:C$35))</f>
        <v/>
      </c>
      <c r="L25" s="124" t="str">
        <f aca="false">IF(SUMIF(Budget!B46:B$53, 24 , Budget!C46:C$53)=0, "", SUMIF(Budget!B46:B$53, 24 , Budget!C46:C$53))</f>
        <v/>
      </c>
      <c r="M25" s="124" t="str">
        <f aca="false">IF(Budget!B31= 24 ,(Budget!C31),"")</f>
        <v/>
      </c>
      <c r="N25" s="124" t="str">
        <f aca="false">IF(Budget!B30= 24 ,(Budget!C30),"")</f>
        <v/>
      </c>
      <c r="O25" s="124" t="str">
        <f aca="false">IF(SUMIF(Budget!B38:B$39, 24 , Budget!C38:C$39)=0, "", SUMIF(Budget!B38:B$39, 24 , Budget!C38:C$39))</f>
        <v/>
      </c>
      <c r="P25" s="124" t="str">
        <f aca="false">IF(SUMIF(Budget!B27:B$28, 24 , Budget!C27:C$28)=0, "", SUMIF(Budget!B27:B$28, 24 , Budget!C27:C$28))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Budget!C34:C$35)=0, "", SUMIF(Budget!B34:B$35, 25 , Budget!C34:C$35))</f>
        <v/>
      </c>
      <c r="L26" s="124" t="str">
        <f aca="false">IF(SUMIF(Budget!B46:B$53, 25 , Budget!C46:C$53)=0, "", SUMIF(Budget!B46:B$53, 25 , Budget!C46:C$53))</f>
        <v/>
      </c>
      <c r="M26" s="124" t="str">
        <f aca="false">IF(Budget!B31= 26 ,(Budget!C31),"")</f>
        <v/>
      </c>
      <c r="N26" s="124" t="str">
        <f aca="false">IF(Budget!B30= 25 ,(Budget!C30),"")</f>
        <v/>
      </c>
      <c r="O26" s="124" t="str">
        <f aca="false">IF(SUMIF(Budget!B38:B$39, 25 , Budget!C38:C$39)=0, "", SUMIF(Budget!B38:B$39, 25 , Budget!C38:C$39))</f>
        <v/>
      </c>
      <c r="P26" s="124" t="str">
        <f aca="false">IF(SUMIF(Budget!B27:B$28, 25 , Budget!C27:C$28)=0, "", SUMIF(Budget!B27:B$28, 25 , Budget!C27:C$28))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Budget!C34:C$35)=0, "", SUMIF(Budget!B34:B$35, 26 , Budget!C34:C$35))</f>
        <v/>
      </c>
      <c r="L27" s="124" t="str">
        <f aca="false">IF(SUMIF(Budget!B46:B$53, 26 , Budget!C46:C$53)=0, "", SUMIF(Budget!B46:B$53, 26 , Budget!C46:C$53))</f>
        <v/>
      </c>
      <c r="M27" s="124" t="str">
        <f aca="false">IF(Budget!B31= 26 ,(Budget!C31),"")</f>
        <v/>
      </c>
      <c r="N27" s="124" t="str">
        <f aca="false">IF(Budget!B30= 26 ,(Budget!C30),"")</f>
        <v/>
      </c>
      <c r="O27" s="124" t="str">
        <f aca="false">IF(SUMIF(Budget!B38:B$39, 26 , Budget!C38:C$39)=0, "", SUMIF(Budget!B38:B$39, 26 , Budget!C38:C$39))</f>
        <v/>
      </c>
      <c r="P27" s="124" t="str">
        <f aca="false">IF(SUMIF(Budget!B27:B$28, 26 , Budget!C27:C$28)=0, "", SUMIF(Budget!B27:B$28, 26 , Budget!C27:C$28))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Budget!C34:C$35)=0, "", SUMIF(Budget!B34:B$35, 27 , Budget!C34:C$35))</f>
        <v/>
      </c>
      <c r="L28" s="124" t="str">
        <f aca="false">IF(SUMIF(Budget!B46:B$53, 27 , Budget!C46:C$53)=0, "", SUMIF(Budget!B46:B$53, 27 , Budget!C46:C$53))</f>
        <v/>
      </c>
      <c r="M28" s="124" t="str">
        <f aca="false">IF(Budget!B31= 27 ,(Budget!C31),"")</f>
        <v/>
      </c>
      <c r="N28" s="124" t="str">
        <f aca="false">IF(Budget!B30= 27 ,(Budget!C30),"")</f>
        <v/>
      </c>
      <c r="O28" s="124" t="str">
        <f aca="false">IF(SUMIF(Budget!B38:B$39, 27 , Budget!C38:C$39)=0, "", SUMIF(Budget!B38:B$39, 27 , Budget!C38:C$39))</f>
        <v/>
      </c>
      <c r="P28" s="124" t="str">
        <f aca="false">IF(SUMIF(Budget!B27:B$28, 27 , Budget!C27:C$28)=0, "", SUMIF(Budget!B27:B$28, 27 , Budget!C27:C$28))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Budget!C34:C$35)=0, "", SUMIF(Budget!B34:B$35, 28 , Budget!C34:C$35))</f>
        <v/>
      </c>
      <c r="L29" s="124" t="str">
        <f aca="false">IF(SUMIF(Budget!B46:B$53, 28 , Budget!C46:C$53)=0, "", SUMIF(Budget!B46:B$53, 28 , Budget!C46:C$53))</f>
        <v/>
      </c>
      <c r="M29" s="124" t="str">
        <f aca="false">IF(Budget!B31= 28 ,(Budget!C31),"")</f>
        <v/>
      </c>
      <c r="N29" s="124" t="str">
        <f aca="false">IF(Budget!B30= 28 ,(Budget!C30),"")</f>
        <v/>
      </c>
      <c r="O29" s="124" t="str">
        <f aca="false">IF(SUMIF(Budget!B38:B$39, 28 , Budget!C38:C$39)=0, "", SUMIF(Budget!B38:B$39, 28 , Budget!C38:C$39))</f>
        <v/>
      </c>
      <c r="P29" s="124" t="str">
        <f aca="false">IF(SUMIF(Budget!B27:B$28, 28 , Budget!C27:C$28)=0, "", SUMIF(Budget!B27:B$28, 28 , Budget!C27:C$28))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Budget!C34:C$35)=0, "", SUMIF(Budget!B34:B$35, 29 , Budget!C34:C$35))</f>
        <v/>
      </c>
      <c r="L30" s="124" t="str">
        <f aca="false">IF(SUMIF(Budget!B46:B$53, 29 , Budget!C46:C$53)=0, "", SUMIF(Budget!B46:B$53, 29 , Budget!C46:C$53))</f>
        <v/>
      </c>
      <c r="M30" s="124" t="str">
        <f aca="false">IF(Budget!B31= 29,(Budget!C31),"")</f>
        <v/>
      </c>
      <c r="N30" s="124" t="str">
        <f aca="false">IF(Budget!B30= 29,(Budget!C30),"")</f>
        <v/>
      </c>
      <c r="O30" s="124" t="str">
        <f aca="false">IF(SUMIF(Budget!B38:B$39, 29 , Budget!C38:C$39)=0, "", SUMIF(Budget!B38:B$39, 29 , Budget!C38:C$39))</f>
        <v/>
      </c>
      <c r="P30" s="124" t="str">
        <f aca="false">IF(SUMIF(Budget!B27:B$28, 29 , Budget!C27:C$28)=0, "", SUMIF(Budget!B27:B$28, 29 , Budget!C27:C$28))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Budget!C34:C$35)=0, "", SUMIF(Budget!B34:B$35, 29 , Budget!C34:C$35))</f>
        <v/>
      </c>
      <c r="L31" s="124" t="str">
        <f aca="false">IF(SUMIF(Budget!B46:B$53, 30 , Budget!C46:C$53)=0, "", SUMIF(Budget!B46:B$53, 30 , Budget!C46:C$53))</f>
        <v/>
      </c>
      <c r="M31" s="124" t="str">
        <f aca="false">IF(Budget!B31= 30 ,(Budget!C31),"")</f>
        <v/>
      </c>
      <c r="N31" s="124" t="str">
        <f aca="false">IF(Budget!B30= 30 ,(Budget!C30),"")</f>
        <v/>
      </c>
      <c r="O31" s="124" t="str">
        <f aca="false">IF(SUMIF(Budget!B38:B$39, 30 , Budget!C38:C$39)=0, "", SUMIF(Budget!B38:B$39, 30 , Budget!C38:C$39))</f>
        <v/>
      </c>
      <c r="P31" s="124" t="str">
        <f aca="false">IF(SUMIF(Budget!B27:B$28, 30 , Budget!C27:C$28)=0, "", SUMIF(Budget!B27:B$28, 30 , Budget!C27:C$28))</f>
        <v/>
      </c>
      <c r="Q31" s="126"/>
      <c r="R31" s="127"/>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Budget!C34:C$35)=0, "", SUMIF(Budget!B34:B$35, 36 , Budget!C34:C$35))</f>
        <v/>
      </c>
      <c r="L32" s="124" t="str">
        <f aca="false">IF(SUMIF(Budget!B46:B$53, 36 , Budget!C46:C$53)=0, "", SUMIF(Budget!B46:B$53, 36 , Budget!C46:C$53))</f>
        <v/>
      </c>
      <c r="M32" s="124" t="str">
        <f aca="false">IF(Budget!B31= 36 ,(Budget!C31),"")</f>
        <v/>
      </c>
      <c r="N32" s="124" t="str">
        <f aca="false">IF(Budget!B30= 36 ,(Budget!C30),"")</f>
        <v/>
      </c>
      <c r="O32" s="124" t="str">
        <f aca="false">IF(SUMIF(Budget!B38:B$39, 36 , Budget!C38:C$39)=0, "", SUMIF(Budget!B38:B$39, 36 , Budget!C38:C$39))</f>
        <v/>
      </c>
      <c r="P32" s="124" t="str">
        <f aca="false">IF(SUMIF(Budget!B27:B$28, 36 , Budget!C27:C$28)=0, "", SUMIF(Budget!B27:B$28, 36 , Budget!C27:C$28))</f>
        <v/>
      </c>
      <c r="Q32" s="126"/>
      <c r="R32" s="127"/>
      <c r="S32" s="128" t="str">
        <f aca="false">IF(SUM(C32:Q32) &gt; 0, -SUM(C32:Q32), "-")</f>
        <v>-</v>
      </c>
      <c r="T32" s="138" t="str">
        <f aca="false">IF(S32&lt;0, S32/S$36, "")</f>
        <v/>
      </c>
      <c r="U32" s="139"/>
      <c r="V32" s="131" t="n">
        <f aca="false">B32</f>
        <v>31</v>
      </c>
      <c r="W32" s="140"/>
      <c r="X32" s="140"/>
      <c r="Z32" s="147"/>
      <c r="AA32" s="148"/>
      <c r="AB32" s="149"/>
      <c r="AC32" s="150" t="str">
        <f aca="false">IF(SUM(Z32:AB32)=0,"-",-SUM(Z32:AB32))</f>
        <v>-</v>
      </c>
      <c r="AD32" s="151" t="s">
        <v>114</v>
      </c>
      <c r="AE32" s="146"/>
      <c r="AF32" s="146"/>
      <c r="AG32" s="146"/>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D36" s="0"/>
    </row>
    <row r="37" customFormat="false" ht="12.8" hidden="false" customHeight="false" outlineLevel="0" collapsed="false">
      <c r="B37" s="173" t="s">
        <v>118</v>
      </c>
      <c r="C37" s="170" t="str">
        <f aca="false">IF(SUM(C2:C32) &gt; 0, -SUM(C2:C32)/31, "")</f>
        <v/>
      </c>
      <c r="D37" s="170" t="str">
        <f aca="false">IF(SUM(D2:D32) &gt; 0, -SUM(D2:D32)/31, "")</f>
        <v/>
      </c>
      <c r="E37" s="170" t="str">
        <f aca="false">IF(SUM(E2:E32) &gt; 0, -SUM(E2:E32)/31, "")</f>
        <v/>
      </c>
      <c r="F37" s="170" t="str">
        <f aca="false">IF(SUM(F2:F32) &gt; 0, -SUM(F2:F32)/31, "")</f>
        <v/>
      </c>
      <c r="G37" s="170" t="str">
        <f aca="false">IF(SUM(G2:G32) &gt; 0, -SUM(G2:G32)/31, "")</f>
        <v/>
      </c>
      <c r="H37" s="170" t="str">
        <f aca="false">IF(SUM(H2:H32) &gt; 0, -SUM(H2:H32)/31, "")</f>
        <v/>
      </c>
      <c r="I37" s="170" t="str">
        <f aca="false">IF(SUM(I2:I32) &gt; 0, -SUM(I2:I32)/31, "")</f>
        <v/>
      </c>
      <c r="J37" s="170" t="str">
        <f aca="false">IF(SUM(J2:J32) &gt; 0, -SUM(J2:J32)/31, "")</f>
        <v/>
      </c>
      <c r="K37" s="170" t="str">
        <f aca="false">IF(SUM(K2:K32) &gt; 0, -SUM(K2:K32)/31, "")</f>
        <v/>
      </c>
      <c r="L37" s="170" t="str">
        <f aca="false">IF(SUM(L2:L32) &gt; 0, -SUM(L2:L32)/31, "")</f>
        <v/>
      </c>
      <c r="M37" s="170" t="str">
        <f aca="false">IF(SUM(M2:M32) &gt; 0, -SUM(M2:M32)/31, "")</f>
        <v/>
      </c>
      <c r="N37" s="170" t="str">
        <f aca="false">IF(SUM(N2:N32) &gt; 0, -SUM(N2:N32)/31, "")</f>
        <v/>
      </c>
      <c r="O37" s="170" t="str">
        <f aca="false">IF(SUM(O2:O32) &gt; 0, -SUM(O2:O32)/31, "")</f>
        <v/>
      </c>
      <c r="P37" s="170" t="str">
        <f aca="false">IF(SUM(P2:P32) &gt; 0, -SUM(P2:P32)/31, "")</f>
        <v/>
      </c>
      <c r="Q37" s="170" t="str">
        <f aca="false">IF(SUM(Q2:Q32) &gt; 0, -SUM(Q2:Q32)/31, "")</f>
        <v/>
      </c>
      <c r="R37" s="170"/>
      <c r="S37" s="174" t="str">
        <f aca="false">IF(SUM(S2:S32) &lt; 0, SUM(S2:S32)/31, "")</f>
        <v/>
      </c>
      <c r="T37" s="174"/>
      <c r="U37" s="174" t="str">
        <f aca="false">IF(SUM(U2:U32) &gt; 0, SUM(U2:U32)/31, "")</f>
        <v/>
      </c>
      <c r="V37" s="174" t="str">
        <f aca="false">IF(ISNUMBER(U37),SUM(S37:U37),"")</f>
        <v/>
      </c>
      <c r="W37" s="174"/>
      <c r="Z37" s="170" t="str">
        <f aca="false">IF(SUM(Z2:Z32) &gt; 0, 0-SUM(Z2:Z32)/31, "")</f>
        <v/>
      </c>
      <c r="AA37" s="170" t="str">
        <f aca="false">IF(SUM(AA2:AA32) &gt; 0, 0-SUM(AA2:AA32)/31, "")</f>
        <v/>
      </c>
      <c r="AB37" s="170" t="str">
        <f aca="false">IF(SUM(AB2:AB32) &gt; 0, 0-SUM(AB2:AB32)/31, "")</f>
        <v/>
      </c>
      <c r="AC37" s="174" t="str">
        <f aca="false">IF(SUM(AC2:AC32) &lt; 0, SUM(AC2:AC32)/31, "")</f>
        <v/>
      </c>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{DCA48040-A0FB-409E-A423-5754EEA8D361}</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DCA48040-A0FB-409E-A423-5754EEA8D361}">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5.56"/>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11</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Budget!D34:D$35)=0, "", SUMIF(Budget!B34:B$35, 1 , Budget!D34:D$35))</f>
        <v/>
      </c>
      <c r="L2" s="124" t="str">
        <f aca="false">IF(SUMIF(Budget!B46:B$53, 1 , Budget!D46:D$53)=0, "", SUMIF(Budget!B46:B$53, 1 , Budget!D46:D$53))</f>
        <v/>
      </c>
      <c r="M2" s="124" t="str">
        <f aca="false">IF(Budget!B31= 1 ,(Budget!D31),"")</f>
        <v/>
      </c>
      <c r="N2" s="124" t="str">
        <f aca="false">IF(Budget!B30= 1 ,(Budget!D30),"")</f>
        <v/>
      </c>
      <c r="O2" s="124" t="str">
        <f aca="false">IF(SUMIF(Budget!B38:B$39, 1 , Budget!D38:D$39)=0, "", SUMIF(Budget!B38:B$39, 1 , Budget!D38:D$39))</f>
        <v/>
      </c>
      <c r="P2" s="124" t="str">
        <f aca="false">IF(SUMIF(Budget!B27:B$28, 1 , Budget!D27:D$28)=0, "", SUMIF(Budget!B27:B$28, 1 , Budget!D27:D$28))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D2" s="0"/>
    </row>
    <row r="3" customFormat="false" ht="12.8" hidden="false" customHeight="true" outlineLevel="0" collapsed="false">
      <c r="B3" s="122" t="n">
        <v>2</v>
      </c>
      <c r="C3" s="135"/>
      <c r="D3" s="136"/>
      <c r="E3" s="137"/>
      <c r="F3" s="135"/>
      <c r="G3" s="137"/>
      <c r="H3" s="123"/>
      <c r="I3" s="124"/>
      <c r="J3" s="125"/>
      <c r="K3" s="124" t="str">
        <f aca="false">IF(SUMIF(Budget!B34:B$35, 2 , Budget!D34:D$35)=0, "", SUMIF(Budget!B34:B$35, 2 , Budget!D34:D$35))</f>
        <v/>
      </c>
      <c r="L3" s="124" t="str">
        <f aca="false">IF(SUMIF(Budget!B46:B$53, 2 , Budget!D46:D$53)=0, "", SUMIF(Budget!B46:B$53, 2 , Budget!D46:D$53))</f>
        <v/>
      </c>
      <c r="M3" s="124" t="str">
        <f aca="false">IF(Budget!B31= 2 ,(Budget!D31),"")</f>
        <v/>
      </c>
      <c r="N3" s="124" t="str">
        <f aca="false">IF(Budget!B30= 2 ,(Budget!D30),"")</f>
        <v/>
      </c>
      <c r="O3" s="124" t="str">
        <f aca="false">IF(SUMIF(Budget!B38:B$39, 2 , Budget!D38:D$39)=0, "", SUMIF(Budget!B38:B$39, 2 , Budget!D38:D$39))</f>
        <v/>
      </c>
      <c r="P3" s="124" t="str">
        <f aca="false">IF(SUMIF(Budget!B27:B$28, 2 , Budget!D27:D$28)=0, "", SUMIF(Budget!B27:B$28, 2 , Budget!D27:D$28))</f>
        <v/>
      </c>
      <c r="Q3" s="126"/>
      <c r="R3" s="127"/>
      <c r="S3" s="128" t="str">
        <f aca="false">IF(SUM(C3:Q3) &gt; 0, -SUM(C3:Q3), "-")</f>
        <v>-</v>
      </c>
      <c r="T3" s="138" t="str">
        <f aca="false">IF(S3&lt;0, S3/S$36, "")</f>
        <v/>
      </c>
      <c r="U3" s="139"/>
      <c r="V3" s="131" t="n">
        <f aca="false">B3</f>
        <v>2</v>
      </c>
      <c r="W3" s="140" t="s">
        <v>119</v>
      </c>
      <c r="X3" s="140"/>
      <c r="Z3" s="135"/>
      <c r="AA3" s="136"/>
      <c r="AB3" s="137"/>
      <c r="AC3" s="141" t="str">
        <f aca="false">IF(SUM(Z3:AB3)=0,"-",-SUM(Z3:AB3))</f>
        <v>-</v>
      </c>
      <c r="AD3" s="142" t="s">
        <v>84</v>
      </c>
      <c r="AE3" s="143"/>
      <c r="XFD3" s="0"/>
    </row>
    <row r="4" customFormat="false" ht="12.8" hidden="false" customHeight="false" outlineLevel="0" collapsed="false">
      <c r="B4" s="122" t="n">
        <v>3</v>
      </c>
      <c r="C4" s="135"/>
      <c r="D4" s="136"/>
      <c r="E4" s="137"/>
      <c r="F4" s="135"/>
      <c r="G4" s="137"/>
      <c r="H4" s="123"/>
      <c r="I4" s="124"/>
      <c r="J4" s="125"/>
      <c r="K4" s="124" t="str">
        <f aca="false">IF(SUMIF(Budget!B34:B$35, 3 , Budget!D34:D$35)=0, "", SUMIF(Budget!B34:B$35, 3 , Budget!D34:D$35))</f>
        <v/>
      </c>
      <c r="L4" s="124" t="str">
        <f aca="false">IF(SUMIF(Budget!B46:B$53, 3 , Budget!D46:D$53)=0, "", SUMIF(Budget!B46:B$53, 3 , Budget!D46:D$53))</f>
        <v/>
      </c>
      <c r="M4" s="124" t="str">
        <f aca="false">IF(Budget!B31= 3 ,(Budget!D31),"")</f>
        <v/>
      </c>
      <c r="N4" s="124" t="str">
        <f aca="false">IF(Budget!B30= 3 ,(Budget!D30),"")</f>
        <v/>
      </c>
      <c r="O4" s="124" t="str">
        <f aca="false">IF(SUMIF(Budget!B38:B$39, 3 , Budget!D38:D$39)=0, "", SUMIF(Budget!B38:B$39, 3 , Budget!D38:D$39))</f>
        <v/>
      </c>
      <c r="P4" s="124" t="str">
        <f aca="false">IF(SUMIF(Budget!B27:B$28, 3 , Budget!D27:D$28)=0, "", SUMIF(Budget!B27:B$28, 3 , Budget!D27:D$28))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SUM(AC2:AC32)/36, ""), "")</f>
        <v/>
      </c>
      <c r="AG4" s="1" t="str">
        <f aca="false">IF((AG2="YES"),"per day.", "")</f>
        <v/>
      </c>
      <c r="XFD4" s="0"/>
    </row>
    <row r="5" customFormat="false" ht="12.8" hidden="false" customHeight="false" outlineLevel="0" collapsed="false">
      <c r="B5" s="122" t="n">
        <v>4</v>
      </c>
      <c r="C5" s="135"/>
      <c r="D5" s="136"/>
      <c r="E5" s="137"/>
      <c r="F5" s="135"/>
      <c r="G5" s="137"/>
      <c r="H5" s="123"/>
      <c r="I5" s="124"/>
      <c r="J5" s="125"/>
      <c r="K5" s="124" t="str">
        <f aca="false">IF(SUMIF(Budget!B34:B$35, 4 , Budget!D34:D$35)=0, "", SUMIF(Budget!B34:B$35, 4 , Budget!D34:D$35))</f>
        <v/>
      </c>
      <c r="L5" s="124" t="str">
        <f aca="false">IF(SUMIF(Budget!B46:B$53, 4 , Budget!D46:D$53)=0, "", SUMIF(Budget!B46:B$53, 4 , Budget!D46:D$53))</f>
        <v/>
      </c>
      <c r="M5" s="124" t="str">
        <f aca="false">IF(Budget!B31= 4 ,(Budget!D31),"")</f>
        <v/>
      </c>
      <c r="N5" s="124" t="str">
        <f aca="false">IF(Budget!B30= 4 ,(Budget!D30),"")</f>
        <v/>
      </c>
      <c r="O5" s="124" t="str">
        <f aca="false">IF(SUMIF(Budget!B38:B$39, 4 , Budget!D38:D$39)=0, "", SUMIF(Budget!B38:B$39, 4 , Budget!D38:D$39))</f>
        <v/>
      </c>
      <c r="P5" s="124" t="str">
        <f aca="false">IF(SUMIF(Budget!B27:B$28, 4 , Budget!D27:D$28)=0, "", SUMIF(Budget!B27:B$28, 4 , Budget!D27:D$28))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D5" s="0"/>
    </row>
    <row r="6" customFormat="false" ht="12.8" hidden="false" customHeight="false" outlineLevel="0" collapsed="false">
      <c r="B6" s="122" t="n">
        <v>5</v>
      </c>
      <c r="C6" s="135"/>
      <c r="D6" s="136"/>
      <c r="E6" s="137"/>
      <c r="F6" s="135"/>
      <c r="G6" s="137"/>
      <c r="H6" s="123"/>
      <c r="I6" s="124"/>
      <c r="J6" s="125"/>
      <c r="K6" s="124" t="str">
        <f aca="false">IF(SUMIF(Budget!B34:B$35, 5 , Budget!D34:D$35)=0, "", SUMIF(Budget!B34:B$35, 5 , Budget!D34:D$35))</f>
        <v/>
      </c>
      <c r="L6" s="124" t="str">
        <f aca="false">IF(SUMIF(Budget!B46:B$53, 5 , Budget!D46:D$53)=0, "", SUMIF(Budget!B46:B$53, 5 , Budget!D46:D$53))</f>
        <v/>
      </c>
      <c r="M6" s="124" t="str">
        <f aca="false">IF(Budget!B31= 5 ,(Budget!D31),"")</f>
        <v/>
      </c>
      <c r="N6" s="124" t="str">
        <f aca="false">IF(Budget!B30= 5 ,(Budget!D30),"")</f>
        <v/>
      </c>
      <c r="O6" s="124" t="str">
        <f aca="false">IF(SUMIF(Budget!B38:B$39, 5 , Budget!D38:D$39)=0, "", SUMIF(Budget!B38:B$39, 5 , Budget!D38:D$39))</f>
        <v/>
      </c>
      <c r="P6" s="124" t="str">
        <f aca="false">IF(SUMIF(Budget!B27:B$28, 5 , Budget!D27:D$28)=0, "", SUMIF(Budget!B27:B$28, 5 , Budget!D27:D$28))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D6" s="0"/>
    </row>
    <row r="7" customFormat="false" ht="12.8" hidden="false" customHeight="true" outlineLevel="0" collapsed="false">
      <c r="B7" s="122" t="n">
        <v>6</v>
      </c>
      <c r="C7" s="135"/>
      <c r="D7" s="136"/>
      <c r="E7" s="137"/>
      <c r="F7" s="135"/>
      <c r="G7" s="137"/>
      <c r="H7" s="123"/>
      <c r="I7" s="124"/>
      <c r="J7" s="125"/>
      <c r="K7" s="124" t="str">
        <f aca="false">IF(SUMIF(Budget!B34:B$35, 6 , Budget!D34:D$35)=0, "", SUMIF(Budget!B34:B$35, 6 , Budget!D34:D$35))</f>
        <v/>
      </c>
      <c r="L7" s="124" t="str">
        <f aca="false">IF(SUMIF(Budget!B46:B$53, 6 , Budget!D46:D$53)=0, "", SUMIF(Budget!B46:B$53, 6 , Budget!D46:D$53))</f>
        <v/>
      </c>
      <c r="M7" s="124" t="str">
        <f aca="false">IF(Budget!B31= 6 ,(Budget!D31),"")</f>
        <v/>
      </c>
      <c r="N7" s="124" t="str">
        <f aca="false">IF(Budget!B30= 6 ,(Budget!D30),"")</f>
        <v/>
      </c>
      <c r="O7" s="124" t="str">
        <f aca="false">IF(SUMIF(Budget!B38:B$39, 6 , Budget!D38:D$39)=0, "", SUMIF(Budget!B38:B$39, 6 , Budget!D38:D$39))</f>
        <v/>
      </c>
      <c r="P7" s="124" t="str">
        <f aca="false">IF(SUMIF(Budget!B27:B$28, 6 , Budget!D27:D$28)=0, "", SUMIF(Budget!B27:B$28, 6 , Budget!D27:D$28))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D7" s="0"/>
    </row>
    <row r="8" customFormat="false" ht="12.8" hidden="false" customHeight="false" outlineLevel="0" collapsed="false">
      <c r="B8" s="122" t="n">
        <v>7</v>
      </c>
      <c r="C8" s="135"/>
      <c r="D8" s="136"/>
      <c r="E8" s="137"/>
      <c r="F8" s="135"/>
      <c r="G8" s="137"/>
      <c r="H8" s="123"/>
      <c r="I8" s="124"/>
      <c r="J8" s="125"/>
      <c r="K8" s="124" t="str">
        <f aca="false">IF(SUMIF(Budget!B34:B$35, 7 , Budget!D34:D$35)=0, "", SUMIF(Budget!B34:B$35, 7 , Budget!D34:D$35))</f>
        <v/>
      </c>
      <c r="L8" s="124" t="str">
        <f aca="false">IF(SUMIF(Budget!B46:B$53, 7 , Budget!D46:D$53)=0, "", SUMIF(Budget!B46:B$53, 7 , Budget!D46:D$53))</f>
        <v/>
      </c>
      <c r="M8" s="124" t="str">
        <f aca="false">IF(Budget!B31= 7 ,(Budget!D31),"")</f>
        <v/>
      </c>
      <c r="N8" s="124" t="str">
        <f aca="false">IF(Budget!B30= 7 ,(Budget!D30),"")</f>
        <v/>
      </c>
      <c r="O8" s="124" t="str">
        <f aca="false">IF(SUMIF(Budget!B38:B$39, 7 , Budget!D38:D$39)=0, "", SUMIF(Budget!B38:B$39, 7 , Budget!D38:D$39))</f>
        <v/>
      </c>
      <c r="P8" s="124" t="str">
        <f aca="false">IF(SUMIF(Budget!B27:B$28, 7 , Budget!D27:D$28)=0, "", SUMIF(Budget!B27:B$28, 7 , Budget!D27:D$28))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D8" s="0"/>
    </row>
    <row r="9" customFormat="false" ht="12.8" hidden="false" customHeight="false" outlineLevel="0" collapsed="false">
      <c r="B9" s="122" t="n">
        <v>8</v>
      </c>
      <c r="C9" s="135"/>
      <c r="D9" s="136"/>
      <c r="E9" s="137"/>
      <c r="F9" s="135"/>
      <c r="G9" s="137"/>
      <c r="H9" s="123"/>
      <c r="I9" s="124"/>
      <c r="J9" s="125"/>
      <c r="K9" s="124" t="str">
        <f aca="false">IF(SUMIF(Budget!B34:B$35, 8 , Budget!D34:D$35)=0, "", SUMIF(Budget!B34:B$35, 8 , Budget!D34:D$35))</f>
        <v/>
      </c>
      <c r="L9" s="124" t="str">
        <f aca="false">IF(SUMIF(Budget!B46:B$53, 8 , Budget!D46:D$53)=0, "", SUMIF(Budget!B46:B$53, 8 , Budget!D46:D$53))</f>
        <v/>
      </c>
      <c r="M9" s="124" t="str">
        <f aca="false">IF(Budget!B31= 8 ,(Budget!D31),"")</f>
        <v/>
      </c>
      <c r="N9" s="124" t="str">
        <f aca="false">IF(Budget!B30= 8 ,(Budget!D30),"")</f>
        <v/>
      </c>
      <c r="O9" s="124" t="str">
        <f aca="false">IF(SUMIF(Budget!B38:B$39, 8 , Budget!D38:D$39)=0, "", SUMIF(Budget!B38:B$39, 8 , Budget!D38:D$39))</f>
        <v/>
      </c>
      <c r="P9" s="124" t="str">
        <f aca="false">IF(SUMIF(Budget!B27:B$28, 8 , Budget!D27:D$28)=0, "", SUMIF(Budget!B27:B$28, 8 , Budget!D27:D$28))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Budget!D34:D$35)=0, "", SUMIF(Budget!B34:B$35, 9 , Budget!D34:D$35))</f>
        <v/>
      </c>
      <c r="L10" s="124" t="str">
        <f aca="false">IF(SUMIF(Budget!B46:B$53, 9 , Budget!D46:D$53)=0, "", SUMIF(Budget!B46:B$53, 9 , Budget!D46:D$53))</f>
        <v/>
      </c>
      <c r="M10" s="124" t="str">
        <f aca="false">IF(Budget!B31= 9 ,(Budget!D31),"")</f>
        <v/>
      </c>
      <c r="N10" s="124" t="str">
        <f aca="false">IF(Budget!B30= 9 ,(Budget!D30),"")</f>
        <v/>
      </c>
      <c r="O10" s="124" t="str">
        <f aca="false">IF(SUMIF(Budget!B38:B$39, 9 , Budget!D38:D$39)=0, "", SUMIF(Budget!B38:B$39, 9 , Budget!D38:D$39))</f>
        <v/>
      </c>
      <c r="P10" s="124" t="str">
        <f aca="false">IF(SUMIF(Budget!B27:B$28, 9 , Budget!D27:D$28)=0, "", SUMIF(Budget!B27:B$28, 9 , Budget!D27:D$28))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Budget!D34:D$35)=0, "", SUMIF(Budget!B34:B$35, 10 , Budget!D34:D$35))</f>
        <v/>
      </c>
      <c r="L11" s="124" t="str">
        <f aca="false">IF(SUMIF(Budget!B46:B$53, 10 , Budget!D46:D$53)=0, "", SUMIF(Budget!B46:B$53, 10 , Budget!D46:D$53))</f>
        <v/>
      </c>
      <c r="M11" s="124" t="str">
        <f aca="false">IF(Budget!B31= 10 ,(Budget!D31),"")</f>
        <v/>
      </c>
      <c r="N11" s="124" t="str">
        <f aca="false">IF(Budget!B30= 10 ,(Budget!D30),"")</f>
        <v/>
      </c>
      <c r="O11" s="124" t="str">
        <f aca="false">IF(SUMIF(Budget!B38:B$39, 10 , Budget!D38:D$39)=0, "", SUMIF(Budget!B38:B$39, 10 , Budget!D38:D$39))</f>
        <v/>
      </c>
      <c r="P11" s="124" t="str">
        <f aca="false">IF(SUMIF(Budget!B27:B$28, 10 , Budget!D27:D$28)=0, "", SUMIF(Budget!B27:B$28, 10 , Budget!D27:D$28))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Budget!D34:D$35)=0, "", SUMIF(Budget!B34:B$35, 11 , Budget!D34:D$35))</f>
        <v/>
      </c>
      <c r="L12" s="124" t="str">
        <f aca="false">IF(SUMIF(Budget!B46:B$53, 11 , Budget!D46:D$53)=0, "", SUMIF(Budget!B46:B$53, 11 , Budget!D46:D$53))</f>
        <v/>
      </c>
      <c r="M12" s="124" t="str">
        <f aca="false">IF(Budget!B31= 11 ,(Budget!D31),"")</f>
        <v/>
      </c>
      <c r="N12" s="124" t="str">
        <f aca="false">IF(Budget!B30= 11 ,(Budget!D30),"")</f>
        <v/>
      </c>
      <c r="O12" s="124" t="str">
        <f aca="false">IF(SUMIF(Budget!B38:B$39, 11 , Budget!D38:D$39)=0, "", SUMIF(Budget!B38:B$39, 11 , Budget!D38:D$39))</f>
        <v/>
      </c>
      <c r="P12" s="124" t="str">
        <f aca="false">IF(SUMIF(Budget!B27:B$28, 11 , Budget!D27:D$28)=0, "", SUMIF(Budget!B27:B$28, 11 , Budget!D27:D$28))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Budget!D34:D$35)=0, "", SUMIF(Budget!B34:B$35, 12 , Budget!D34:D$35))</f>
        <v/>
      </c>
      <c r="L13" s="124" t="str">
        <f aca="false">IF(SUMIF(Budget!B46:B$53, 12 , Budget!D46:D$53)=0, "", SUMIF(Budget!B46:B$53, 12 , Budget!D46:D$53))</f>
        <v/>
      </c>
      <c r="M13" s="124" t="str">
        <f aca="false">IF(Budget!B31= 12 ,(Budget!D31),"")</f>
        <v/>
      </c>
      <c r="N13" s="124" t="str">
        <f aca="false">IF(Budget!B30= 12 ,(Budget!D30),"")</f>
        <v/>
      </c>
      <c r="O13" s="124" t="str">
        <f aca="false">IF(SUMIF(Budget!B38:B$39, 12 , Budget!D38:D$39)=0, "", SUMIF(Budget!B38:B$39, 12 , Budget!D38:D$39))</f>
        <v/>
      </c>
      <c r="P13" s="124" t="str">
        <f aca="false">IF(SUMIF(Budget!B27:B$28, 12 , Budget!D27:D$28)=0, "", SUMIF(Budget!B27:B$28, 12 , Budget!D27:D$28))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Budget!D34:D$35)=0, "", SUMIF(Budget!B34:B$35, 13 , Budget!D34:D$35))</f>
        <v/>
      </c>
      <c r="L14" s="124" t="str">
        <f aca="false">IF(SUMIF(Budget!B46:B$53, 13 , Budget!D46:D$53)=0, "", SUMIF(Budget!B46:B$53, 13 , Budget!D46:D$53))</f>
        <v/>
      </c>
      <c r="M14" s="124" t="str">
        <f aca="false">IF(Budget!B31= 13 ,(Budget!D31),"")</f>
        <v/>
      </c>
      <c r="N14" s="124" t="str">
        <f aca="false">IF(Budget!B30= 13 ,(Budget!D30),"")</f>
        <v/>
      </c>
      <c r="O14" s="124" t="str">
        <f aca="false">IF(SUMIF(Budget!B38:B$39, 13 , Budget!D38:D$39)=0, "", SUMIF(Budget!B38:B$39, 13 , Budget!D38:D$39))</f>
        <v/>
      </c>
      <c r="P14" s="124" t="str">
        <f aca="false">IF(SUMIF(Budget!B27:B$28, 13 , Budget!D27:D$28)=0, "", SUMIF(Budget!B27:B$28, 13 , Budget!D27:D$28))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Budget!D34:D$35)=0, "", SUMIF(Budget!B34:B$35, 14, Budget!D34:D$35))</f>
        <v/>
      </c>
      <c r="L15" s="124" t="str">
        <f aca="false">IF(SUMIF(Budget!B46:B$53, 14 , Budget!D46:D$53)=0, "", SUMIF(Budget!B46:B$53, 14, Budget!D46:D$53))</f>
        <v/>
      </c>
      <c r="M15" s="124" t="str">
        <f aca="false">IF(Budget!B31= 14 ,(Budget!D31),"")</f>
        <v/>
      </c>
      <c r="N15" s="124" t="str">
        <f aca="false">IF(Budget!B30= 14 ,(Budget!D30),"")</f>
        <v/>
      </c>
      <c r="O15" s="124" t="str">
        <f aca="false">IF(SUMIF(Budget!B38:B$39, 14 , Budget!D38:D$39)=0, "", SUMIF(Budget!B38:B$39, 14, Budget!D38:D$39))</f>
        <v/>
      </c>
      <c r="P15" s="124" t="str">
        <f aca="false">IF(SUMIF(Budget!B27:B$28, 14 , Budget!D27:D$28)=0, "", SUMIF(Budget!B27:B$28, 14, Budget!D27:D$28))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Budget!D34:D$35)=0, "", SUMIF(Budget!B34:B$35, 15 , Budget!D34:D$35))</f>
        <v/>
      </c>
      <c r="L16" s="124" t="str">
        <f aca="false">IF(SUMIF(Budget!B46:B$53, 15 , Budget!D46:D$53)=0, "", SUMIF(Budget!B46:B$53, 15 , Budget!D46:D$53))</f>
        <v/>
      </c>
      <c r="M16" s="124" t="str">
        <f aca="false">IF(Budget!B31= 15 ,(Budget!D31),"")</f>
        <v/>
      </c>
      <c r="N16" s="124" t="str">
        <f aca="false">IF(Budget!B30= 15 ,(Budget!D30),"")</f>
        <v/>
      </c>
      <c r="O16" s="124" t="str">
        <f aca="false">IF(SUMIF(Budget!B38:B$39, 15 , Budget!D38:D$39)=0, "", SUMIF(Budget!B38:B$39, 15 , Budget!D38:D$39))</f>
        <v/>
      </c>
      <c r="P16" s="124" t="str">
        <f aca="false">IF(SUMIF(Budget!B27:B$28, 15 , Budget!D27:D$28)=0, "", SUMIF(Budget!B27:B$28, 15 , Budget!D27:D$28))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Budget!D34:D$35)=0, "", SUMIF(Budget!B34:B$35, 16 , Budget!D34:D$35))</f>
        <v/>
      </c>
      <c r="L17" s="124" t="str">
        <f aca="false">IF(SUMIF(Budget!B46:B$53, 16 , Budget!D46:D$53)=0, "", SUMIF(Budget!B46:B$53, 16 , Budget!D46:D$53))</f>
        <v/>
      </c>
      <c r="M17" s="124" t="str">
        <f aca="false">IF(Budget!B31= 16 ,(Budget!D31),"")</f>
        <v/>
      </c>
      <c r="N17" s="124" t="str">
        <f aca="false">IF(Budget!B30= 16 ,(Budget!D30),"")</f>
        <v/>
      </c>
      <c r="O17" s="124" t="str">
        <f aca="false">IF(SUMIF(Budget!B38:B$39, 16 , Budget!D38:D$39)=0, "", SUMIF(Budget!B38:B$39, 16 , Budget!D38:D$39))</f>
        <v/>
      </c>
      <c r="P17" s="124" t="str">
        <f aca="false">IF(SUMIF(Budget!B27:B$28, 16 , Budget!D27:D$28)=0, "", SUMIF(Budget!B27:B$28, 16 , Budget!D27:D$28))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Budget!D34:D$35)=0, "", SUMIF(Budget!B34:B$35, 17 , Budget!D34:D$35))</f>
        <v/>
      </c>
      <c r="L18" s="124" t="str">
        <f aca="false">IF(SUMIF(Budget!B46:B$53, 17 , Budget!D46:D$53)=0, "", SUMIF(Budget!B46:B$53, 17 , Budget!D46:D$53))</f>
        <v/>
      </c>
      <c r="M18" s="124" t="str">
        <f aca="false">IF(Budget!B31= 17 ,(Budget!D31),"")</f>
        <v/>
      </c>
      <c r="N18" s="124" t="str">
        <f aca="false">IF(Budget!B30= 17 ,(Budget!D30),"")</f>
        <v/>
      </c>
      <c r="O18" s="124" t="str">
        <f aca="false">IF(SUMIF(Budget!B38:B$39, 17 , Budget!D38:D$39)=0, "", SUMIF(Budget!B38:B$39, 17 , Budget!D38:D$39))</f>
        <v/>
      </c>
      <c r="P18" s="124" t="str">
        <f aca="false">IF(SUMIF(Budget!B27:B$28, 17 , Budget!D27:D$28)=0, "", SUMIF(Budget!B27:B$28, 17 , Budget!D27:D$28))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Budget!D34:D$35)=0, "", SUMIF(Budget!B34:B$35, 18 , Budget!D34:D$35))</f>
        <v/>
      </c>
      <c r="L19" s="124" t="str">
        <f aca="false">IF(SUMIF(Budget!B46:B$53, 18 , Budget!D46:D$53)=0, "", SUMIF(Budget!B46:B$53, 18 , Budget!D46:D$53))</f>
        <v/>
      </c>
      <c r="M19" s="124" t="str">
        <f aca="false">IF(Budget!B31= 18 ,(Budget!D31),"")</f>
        <v/>
      </c>
      <c r="N19" s="124" t="str">
        <f aca="false">IF(Budget!B30= 18 ,(Budget!D30),"")</f>
        <v/>
      </c>
      <c r="O19" s="124" t="str">
        <f aca="false">IF(SUMIF(Budget!B38:B$39, 18 , Budget!D38:D$39)=0, "", SUMIF(Budget!B38:B$39, 18 , Budget!D38:D$39))</f>
        <v/>
      </c>
      <c r="P19" s="124" t="str">
        <f aca="false">IF(SUMIF(Budget!B27:B$28, 18 , Budget!D27:D$28)=0, "", SUMIF(Budget!B27:B$28, 18 , Budget!D27:D$28))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Budget!D34:D$35)=0, "", SUMIF(Budget!B34:B$35, 19 , Budget!D34:D$35))</f>
        <v/>
      </c>
      <c r="L20" s="124" t="str">
        <f aca="false">IF(SUMIF(Budget!B46:B$53, 19 , Budget!D46:D$53)=0, "", SUMIF(Budget!B46:B$53, 19 , Budget!D46:D$53))</f>
        <v/>
      </c>
      <c r="M20" s="124" t="str">
        <f aca="false">IF(Budget!B31= 19 ,(Budget!D31),"")</f>
        <v/>
      </c>
      <c r="N20" s="124" t="str">
        <f aca="false">IF(Budget!B30= 19 ,(Budget!D30),"")</f>
        <v/>
      </c>
      <c r="O20" s="124" t="str">
        <f aca="false">IF(SUMIF(Budget!B38:B$39, 19 , Budget!D38:D$39)=0, "", SUMIF(Budget!B38:B$39, 19 , Budget!D38:D$39))</f>
        <v/>
      </c>
      <c r="P20" s="124" t="str">
        <f aca="false">IF(SUMIF(Budget!B27:B$28, 19 , Budget!D27:D$28)=0, "", SUMIF(Budget!B27:B$28, 19 , Budget!D27:D$28))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Budget!D34:D$35)=0, "", SUMIF(Budget!B34:B$35, 20 , Budget!D34:D$35))</f>
        <v/>
      </c>
      <c r="L21" s="124" t="str">
        <f aca="false">IF(SUMIF(Budget!B46:B$53, 20 , Budget!D46:D$53)=0, "", SUMIF(Budget!B46:B$53, 20 , Budget!D46:D$53))</f>
        <v/>
      </c>
      <c r="M21" s="124" t="str">
        <f aca="false">IF(Budget!B31= 20 ,(Budget!D31),"")</f>
        <v/>
      </c>
      <c r="N21" s="124" t="str">
        <f aca="false">IF(Budget!B30= 20 ,(Budget!D30),"")</f>
        <v/>
      </c>
      <c r="O21" s="124" t="str">
        <f aca="false">IF(SUMIF(Budget!B38:B$39, 20 , Budget!D38:D$39)=0, "", SUMIF(Budget!B38:B$39, 20 , Budget!D38:D$39))</f>
        <v/>
      </c>
      <c r="P21" s="124" t="str">
        <f aca="false">IF(SUMIF(Budget!B27:B$28, 20 , Budget!D27:D$28)=0, "", SUMIF(Budget!B27:B$28, 20 , Budget!D27:D$28))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Budget!D34:D$35)=0, "", SUMIF(Budget!B34:B$35, 21 , Budget!D34:D$35))</f>
        <v/>
      </c>
      <c r="L22" s="124" t="str">
        <f aca="false">IF(SUMIF(Budget!B46:B$53, 21 , Budget!D46:D$53)=0, "", SUMIF(Budget!B46:B$53, 21 , Budget!D46:D$53))</f>
        <v/>
      </c>
      <c r="M22" s="124" t="str">
        <f aca="false">IF(Budget!B31= 21 ,(Budget!D31),"")</f>
        <v/>
      </c>
      <c r="N22" s="124" t="str">
        <f aca="false">IF(Budget!B30= 21 ,(Budget!D30),"")</f>
        <v/>
      </c>
      <c r="O22" s="124" t="str">
        <f aca="false">IF(SUMIF(Budget!B38:B$39, 21 , Budget!D38:D$39)=0, "", SUMIF(Budget!B38:B$39, 21 , Budget!D38:D$39))</f>
        <v/>
      </c>
      <c r="P22" s="124" t="str">
        <f aca="false">IF(SUMIF(Budget!B27:B$28, 21 , Budget!D27:D$28)=0, "", SUMIF(Budget!B27:B$28, 21 , Budget!D27:D$28))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Budget!D34:D$35)=0, "", SUMIF(Budget!B34:B$35, 22 , Budget!D34:D$35))</f>
        <v/>
      </c>
      <c r="L23" s="124" t="str">
        <f aca="false">IF(SUMIF(Budget!B46:B$53, 22 , Budget!D46:D$53)=0, "", SUMIF(Budget!B46:B$53, 22 , Budget!D46:D$53))</f>
        <v/>
      </c>
      <c r="M23" s="124" t="str">
        <f aca="false">IF(Budget!B31= 22 ,(Budget!D31),"")</f>
        <v/>
      </c>
      <c r="N23" s="124" t="str">
        <f aca="false">IF(Budget!B30= 22 ,(Budget!D30),"")</f>
        <v/>
      </c>
      <c r="O23" s="124" t="str">
        <f aca="false">IF(SUMIF(Budget!B38:B$39, 22 , Budget!D38:D$39)=0, "", SUMIF(Budget!B38:B$39, 22 , Budget!D38:D$39))</f>
        <v/>
      </c>
      <c r="P23" s="124" t="str">
        <f aca="false">IF(SUMIF(Budget!B27:B$28, 22 , Budget!D27:D$28)=0, "", SUMIF(Budget!B27:B$28, 22 , Budget!D27:D$28))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Budget!D34:D$35)=0, "", SUMIF(Budget!B34:B$35, 23 , Budget!D34:D$35))</f>
        <v/>
      </c>
      <c r="L24" s="124" t="str">
        <f aca="false">IF(SUMIF(Budget!B46:B$53, 23 , Budget!D46:D$53)=0, "", SUMIF(Budget!B46:B$53, 23 , Budget!D46:D$53))</f>
        <v/>
      </c>
      <c r="M24" s="124" t="str">
        <f aca="false">IF(Budget!B31= 23 ,(Budget!D31),"")</f>
        <v/>
      </c>
      <c r="N24" s="124" t="str">
        <f aca="false">IF(Budget!B30= 23 ,(Budget!D30),"")</f>
        <v/>
      </c>
      <c r="O24" s="124" t="str">
        <f aca="false">IF(SUMIF(Budget!B38:B$39, 23 , Budget!D38:D$39)=0, "", SUMIF(Budget!B38:B$39, 23 , Budget!D38:D$39))</f>
        <v/>
      </c>
      <c r="P24" s="124" t="str">
        <f aca="false">IF(SUMIF(Budget!B27:B$28, 23 , Budget!D27:D$28)=0, "", SUMIF(Budget!B27:B$28, 23 , Budget!D27:D$28))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Budget!D34:D$35)=0, "", SUMIF(Budget!B34:B$35, 24 , Budget!D34:D$35))</f>
        <v/>
      </c>
      <c r="L25" s="124" t="str">
        <f aca="false">IF(SUMIF(Budget!B46:B$53, 24 , Budget!D46:D$53)=0, "", SUMIF(Budget!B46:B$53, 24 , Budget!D46:D$53))</f>
        <v/>
      </c>
      <c r="M25" s="124" t="str">
        <f aca="false">IF(Budget!B31= 24 ,(Budget!D31),"")</f>
        <v/>
      </c>
      <c r="N25" s="124" t="str">
        <f aca="false">IF(Budget!B30= 24 ,(Budget!D30),"")</f>
        <v/>
      </c>
      <c r="O25" s="124" t="str">
        <f aca="false">IF(SUMIF(Budget!B38:B$39, 24 , Budget!D38:D$39)=0, "", SUMIF(Budget!B38:B$39, 24 , Budget!D38:D$39))</f>
        <v/>
      </c>
      <c r="P25" s="124" t="str">
        <f aca="false">IF(SUMIF(Budget!B27:B$28, 24 , Budget!D27:D$28)=0, "", SUMIF(Budget!B27:B$28, 24 , Budget!D27:D$28))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Budget!D34:D$35)=0, "", SUMIF(Budget!B34:B$35, 25 , Budget!D34:D$35))</f>
        <v/>
      </c>
      <c r="L26" s="124" t="str">
        <f aca="false">IF(SUMIF(Budget!B46:B$53, 25 , Budget!D46:D$53)=0, "", SUMIF(Budget!B46:B$53, 25 , Budget!D46:D$53))</f>
        <v/>
      </c>
      <c r="M26" s="124" t="str">
        <f aca="false">IF(Budget!B31= 26 ,(Budget!D31),"")</f>
        <v/>
      </c>
      <c r="N26" s="124" t="str">
        <f aca="false">IF(Budget!B30= 25 ,(Budget!D30),"")</f>
        <v/>
      </c>
      <c r="O26" s="124" t="str">
        <f aca="false">IF(SUMIF(Budget!B38:B$39, 25 , Budget!D38:D$39)=0, "", SUMIF(Budget!B38:B$39, 25 , Budget!D38:D$39))</f>
        <v/>
      </c>
      <c r="P26" s="124" t="str">
        <f aca="false">IF(SUMIF(Budget!B27:B$28, 25 , Budget!D27:D$28)=0, "", SUMIF(Budget!B27:B$28, 25 , Budget!D27:D$28))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Budget!D34:D$35)=0, "", SUMIF(Budget!B34:B$35, 26 , Budget!D34:D$35))</f>
        <v/>
      </c>
      <c r="L27" s="124" t="str">
        <f aca="false">IF(SUMIF(Budget!B46:B$53, 26 , Budget!D46:D$53)=0, "", SUMIF(Budget!B46:B$53, 26 , Budget!D46:D$53))</f>
        <v/>
      </c>
      <c r="M27" s="124" t="str">
        <f aca="false">IF(Budget!B31= 26 ,(Budget!D31),"")</f>
        <v/>
      </c>
      <c r="N27" s="124" t="str">
        <f aca="false">IF(Budget!B30= 26 ,(Budget!D30),"")</f>
        <v/>
      </c>
      <c r="O27" s="124" t="str">
        <f aca="false">IF(SUMIF(Budget!B38:B$39, 26 , Budget!D38:D$39)=0, "", SUMIF(Budget!B38:B$39, 26 , Budget!D38:D$39))</f>
        <v/>
      </c>
      <c r="P27" s="124" t="str">
        <f aca="false">IF(SUMIF(Budget!B27:B$28, 26 , Budget!D27:D$28)=0, "", SUMIF(Budget!B27:B$28, 26 , Budget!D27:D$28))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Budget!D34:D$35)=0, "", SUMIF(Budget!B34:B$35, 27 , Budget!D34:D$35))</f>
        <v/>
      </c>
      <c r="L28" s="124" t="str">
        <f aca="false">IF(SUMIF(Budget!B46:B$53, 27 , Budget!D46:D$53)=0, "", SUMIF(Budget!B46:B$53, 27 , Budget!D46:D$53))</f>
        <v/>
      </c>
      <c r="M28" s="124" t="str">
        <f aca="false">IF(Budget!B31= 27 ,(Budget!D31),"")</f>
        <v/>
      </c>
      <c r="N28" s="124" t="str">
        <f aca="false">IF(Budget!B30= 27 ,(Budget!D30),"")</f>
        <v/>
      </c>
      <c r="O28" s="124" t="str">
        <f aca="false">IF(SUMIF(Budget!B38:B$39, 27 , Budget!D38:D$39)=0, "", SUMIF(Budget!B38:B$39, 27 , Budget!D38:D$39))</f>
        <v/>
      </c>
      <c r="P28" s="124" t="str">
        <f aca="false">IF(SUMIF(Budget!B27:B$28, 27 , Budget!D27:D$28)=0, "", SUMIF(Budget!B27:B$28, 27 , Budget!D27:D$28))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Budget!D34:D$35)=0, "", SUMIF(Budget!B34:B$35, 28 , Budget!D34:D$35))</f>
        <v/>
      </c>
      <c r="L29" s="124" t="str">
        <f aca="false">IF(SUMIF(Budget!B46:B$53, 28 , Budget!D46:D$53)=0, "", SUMIF(Budget!B46:B$53, 28 , Budget!D46:D$53))</f>
        <v/>
      </c>
      <c r="M29" s="124" t="str">
        <f aca="false">IF(Budget!B31= 28 ,(Budget!D31),"")</f>
        <v/>
      </c>
      <c r="N29" s="124" t="str">
        <f aca="false">IF(Budget!B30= 28 ,(Budget!D30),"")</f>
        <v/>
      </c>
      <c r="O29" s="124" t="str">
        <f aca="false">IF(SUMIF(Budget!B38:B$39, 28 , Budget!D38:D$39)=0, "", SUMIF(Budget!B38:B$39, 28 , Budget!D38:D$39))</f>
        <v/>
      </c>
      <c r="P29" s="124" t="str">
        <f aca="false">IF(SUMIF(Budget!B27:B$28, 28 , Budget!D27:D$28)=0, "", SUMIF(Budget!B27:B$28, 28 , Budget!D27:D$28))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D29" s="0"/>
    </row>
    <row r="30" customFormat="false" ht="12.8" hidden="false" customHeight="false" outlineLevel="0" collapsed="false">
      <c r="B30" s="175" t="str">
        <f aca="false">IF((Budget!S42) = "YES", "29", "")</f>
        <v>29</v>
      </c>
      <c r="C30" s="135"/>
      <c r="D30" s="136"/>
      <c r="E30" s="137"/>
      <c r="F30" s="135"/>
      <c r="G30" s="137"/>
      <c r="H30" s="123"/>
      <c r="I30" s="124"/>
      <c r="J30" s="125"/>
      <c r="K30" s="124" t="str">
        <f aca="false">IF(SUMIF(Budget!B34:B$35, 29 , Budget!D34:D$35)=0, "", SUMIF(Budget!B34:B$35, 29 , Budget!D34:D$35))</f>
        <v/>
      </c>
      <c r="L30" s="124" t="str">
        <f aca="false">IF(SUMIF(Budget!B46:B$53, 29 , Budget!D46:D$53)=0, "", SUMIF(Budget!B46:B$53, 29 , Budget!D46:D$53))</f>
        <v/>
      </c>
      <c r="M30" s="124" t="str">
        <f aca="false">IF(Budget!B31= 29,(Budget!D31),"")</f>
        <v/>
      </c>
      <c r="N30" s="124" t="str">
        <f aca="false">IF(Budget!B30= 29,(Budget!D30),"")</f>
        <v/>
      </c>
      <c r="O30" s="124" t="str">
        <f aca="false">IF(SUMIF(Budget!B38:B$39, 29 , Budget!D38:D$39)=0, "", SUMIF(Budget!B38:B$39, 29 , Budget!D38:D$39))</f>
        <v/>
      </c>
      <c r="P30" s="124" t="str">
        <f aca="false">IF(SUMIF(Budget!B27:B$28, 29 , Budget!D27:D$28)=0, "", SUMIF(Budget!B27:B$28, 29 , Budget!D27:D$28))</f>
        <v/>
      </c>
      <c r="Q30" s="126"/>
      <c r="R30" s="176"/>
      <c r="S30" s="128" t="str">
        <f aca="false">IF(SUM(C30:Q30) &gt; 0, -SUM(C30:Q30), "-")</f>
        <v>-</v>
      </c>
      <c r="T30" s="138" t="str">
        <f aca="false">IF(S30&lt;0, S30/S$36, "")</f>
        <v/>
      </c>
      <c r="U30" s="139"/>
      <c r="V30" s="177" t="str">
        <f aca="false">B30</f>
        <v>29</v>
      </c>
      <c r="W30" s="140"/>
      <c r="X30" s="140"/>
      <c r="Z30" s="135"/>
      <c r="AA30" s="136"/>
      <c r="AB30" s="137"/>
      <c r="AC30" s="141" t="str">
        <f aca="false">IF(SUM(Z30:AB30)=0,"-",-SUM(Z30:AB30))</f>
        <v>-</v>
      </c>
      <c r="AD30" s="142" t="s">
        <v>112</v>
      </c>
      <c r="AE30" s="146"/>
      <c r="AF30" s="146"/>
      <c r="AG30" s="146"/>
      <c r="XFD30" s="0"/>
    </row>
    <row r="31" customFormat="false" ht="12.8" hidden="false" customHeight="false" outlineLevel="0" collapsed="false">
      <c r="B31" s="178"/>
      <c r="C31" s="179"/>
      <c r="D31" s="180"/>
      <c r="E31" s="181"/>
      <c r="F31" s="179"/>
      <c r="G31" s="181"/>
      <c r="H31" s="179"/>
      <c r="I31" s="180"/>
      <c r="J31" s="181"/>
      <c r="K31" s="180"/>
      <c r="L31" s="180"/>
      <c r="M31" s="180"/>
      <c r="N31" s="180"/>
      <c r="O31" s="180"/>
      <c r="P31" s="180"/>
      <c r="Q31" s="182"/>
      <c r="R31" s="127"/>
      <c r="S31" s="183"/>
      <c r="T31" s="184"/>
      <c r="U31" s="185"/>
      <c r="V31" s="186"/>
      <c r="W31" s="140"/>
      <c r="X31" s="140"/>
      <c r="Z31" s="135"/>
      <c r="AA31" s="136"/>
      <c r="AB31" s="137"/>
      <c r="AC31" s="141"/>
      <c r="AD31" s="142"/>
      <c r="AE31" s="146"/>
      <c r="AF31" s="146"/>
      <c r="AG31" s="146"/>
      <c r="XFD31" s="0"/>
    </row>
    <row r="32" customFormat="false" ht="12.8" hidden="false" customHeight="false" outlineLevel="0" collapsed="false">
      <c r="B32" s="178"/>
      <c r="C32" s="179"/>
      <c r="D32" s="180"/>
      <c r="E32" s="181"/>
      <c r="F32" s="179"/>
      <c r="G32" s="181"/>
      <c r="H32" s="179"/>
      <c r="I32" s="180"/>
      <c r="J32" s="181"/>
      <c r="K32" s="180"/>
      <c r="L32" s="180"/>
      <c r="M32" s="180"/>
      <c r="N32" s="180"/>
      <c r="O32" s="180"/>
      <c r="P32" s="180"/>
      <c r="Q32" s="182"/>
      <c r="R32" s="127"/>
      <c r="S32" s="183"/>
      <c r="T32" s="184"/>
      <c r="U32" s="185"/>
      <c r="V32" s="186"/>
      <c r="W32" s="140"/>
      <c r="X32" s="140"/>
      <c r="Z32" s="147"/>
      <c r="AA32" s="148"/>
      <c r="AB32" s="149"/>
      <c r="AC32" s="150"/>
      <c r="AD32" s="151"/>
      <c r="AE32" s="146"/>
      <c r="AF32" s="146"/>
      <c r="AG32" s="146"/>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D36" s="0"/>
    </row>
    <row r="37" customFormat="false" ht="12.8" hidden="false" customHeight="false" outlineLevel="0" collapsed="false">
      <c r="B37" s="173" t="s">
        <v>118</v>
      </c>
      <c r="C37" s="170" t="str">
        <f aca="false">IF(SUM(C2:C32) &gt; 0, -SUM(C2:C32) / (Budget!$S43), "")</f>
        <v/>
      </c>
      <c r="D37" s="170" t="str">
        <f aca="false">IF(SUM(D2:D32) &gt; 0, -SUM(D2:D32) / (Budget!$S43), "")</f>
        <v/>
      </c>
      <c r="E37" s="170" t="str">
        <f aca="false">IF(SUM(E2:E32) &gt; 0, -SUM(E2:E32) / (Budget!$S43), "")</f>
        <v/>
      </c>
      <c r="F37" s="170" t="str">
        <f aca="false">IF(SUM(F2:F32) &gt; 0, -SUM(F2:F32) / (Budget!$S43), "")</f>
        <v/>
      </c>
      <c r="G37" s="170" t="str">
        <f aca="false">IF(SUM(G2:G32) &gt; 0, -SUM(G2:G32) / (Budget!$S43), "")</f>
        <v/>
      </c>
      <c r="H37" s="170" t="str">
        <f aca="false">IF(SUM(H2:H32) &gt; 0, -SUM(H2:H32) / (Budget!$S43), "")</f>
        <v/>
      </c>
      <c r="I37" s="170" t="str">
        <f aca="false">IF(SUM(I2:I32) &gt; 0, -SUM(I2:I32) / (Budget!$S43), "")</f>
        <v/>
      </c>
      <c r="J37" s="170" t="str">
        <f aca="false">IF(SUM(J2:J32) &gt; 0, -SUM(J2:J32) / (Budget!$S43), "")</f>
        <v/>
      </c>
      <c r="K37" s="170" t="str">
        <f aca="false">IF(SUM(K2:K32) &gt; 0, -SUM(K2:K32) / (Budget!$S43), "")</f>
        <v/>
      </c>
      <c r="L37" s="170" t="str">
        <f aca="false">IF(SUM(L2:L32) &gt; 0, -SUM(L2:L32) / (Budget!$S43), "")</f>
        <v/>
      </c>
      <c r="M37" s="170" t="str">
        <f aca="false">IF(SUM(M2:M32) &gt; 0, -SUM(M2:M32) / (Budget!$S43), "")</f>
        <v/>
      </c>
      <c r="N37" s="170" t="str">
        <f aca="false">IF(SUM(N2:N32) &gt; 0, -SUM(N2:N32) / (Budget!$S43), "")</f>
        <v/>
      </c>
      <c r="O37" s="170" t="str">
        <f aca="false">IF(SUM(O2:O32) &gt; 0, -SUM(O2:O32) / (Budget!$S43), "")</f>
        <v/>
      </c>
      <c r="P37" s="170" t="str">
        <f aca="false">IF(SUM(P2:P32) &gt; 0, -SUM(P2:P32) / (Budget!$S43), "")</f>
        <v/>
      </c>
      <c r="Q37" s="170" t="str">
        <f aca="false">IF(SUM(Q2:Q32) &gt; 0, -SUM(Q2:Q32) / (Budget!$S43), "")</f>
        <v/>
      </c>
      <c r="R37" s="170"/>
      <c r="S37" s="174" t="str">
        <f aca="false">IF(SUM(S2:S32) &lt; 0, SUM(S2:S32)/31, "")</f>
        <v/>
      </c>
      <c r="T37" s="174"/>
      <c r="U37" s="174" t="str">
        <f aca="false">IF(SUM(U2:U32) &gt; 0, SUM(U2:U32)/31, "")</f>
        <v/>
      </c>
      <c r="V37" s="174" t="str">
        <f aca="false">IF(ISNUMBER(U37),SUM(S37:U37),"")</f>
        <v/>
      </c>
      <c r="W37" s="174"/>
      <c r="Z37" s="170" t="str">
        <f aca="false">IF(SUM(Z2:Z32) &gt; 0, 0-SUM(Z2:Z32)/ (Budget!$S43), "")</f>
        <v/>
      </c>
      <c r="AA37" s="170" t="str">
        <f aca="false">IF(SUM(AA2:AA32) &gt; 0, 0-SUM(AA2:AA32)/ (Budget!$S43), "")</f>
        <v/>
      </c>
      <c r="AB37" s="170" t="str">
        <f aca="false">IF(SUM(AB2:AB32) &gt; 0, 0-SUM(AB2:AB32)/ (Budget!$S43), "")</f>
        <v/>
      </c>
      <c r="AC37" s="174" t="str">
        <f aca="false">IF(SUM(AC2:AC32) &lt; 0, SUM(AC2:AC32)/ (Budget!$S43), "")</f>
        <v/>
      </c>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0">
    <cfRule type="dataBar" priority="4">
      <dataBar showValue="1" minLength="0" maxLength="100">
        <cfvo type="min" val="0"/>
        <cfvo type="max" val="0"/>
        <color rgb="FFAFD095"/>
      </dataBar>
      <extLst>
        <ext xmlns:x14="http://schemas.microsoft.com/office/spreadsheetml/2009/9/main" uri="{B025F937-C7B1-47D3-B67F-A62EFF666E3E}">
          <x14:id>{E8D64C6A-8617-4EA0-B89A-E0CDB54C5990}</x14:id>
        </ext>
      </extLst>
    </cfRule>
  </conditionalFormatting>
  <conditionalFormatting sqref="C31:Q32">
    <cfRule type="dataBar" priority="5">
      <dataBar showValue="1" minLength="0" maxLength="100">
        <cfvo type="min" val="0"/>
        <cfvo type="max" val="0"/>
        <color rgb="FFAFD095"/>
      </dataBar>
      <extLst>
        <ext xmlns:x14="http://schemas.microsoft.com/office/spreadsheetml/2009/9/main" uri="{B025F937-C7B1-47D3-B67F-A62EFF666E3E}">
          <x14:id>{E4ECA250-5AE0-4773-9CCD-5F151A7C9E4A}</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E8D64C6A-8617-4EA0-B89A-E0CDB54C5990}">
            <x14:dataBar minLength="0" maxLength="100" axisPosition="automatic" gradient="true">
              <x14:cfvo type="autoMin"/>
              <x14:cfvo type="autoMax"/>
              <x14:negativeFillColor rgb="FFFF0000"/>
              <x14:axisColor rgb="FF000000"/>
            </x14:dataBar>
          </x14:cfRule>
          <xm:sqref>C2:Q30</xm:sqref>
        </x14:conditionalFormatting>
        <x14:conditionalFormatting xmlns:xm="http://schemas.microsoft.com/office/excel/2006/main">
          <x14:cfRule type="dataBar" id="{E4ECA250-5AE0-4773-9CCD-5F151A7C9E4A}">
            <x14:dataBar minLength="0" maxLength="100" axisPosition="automatic" gradient="true">
              <x14:cfvo type="autoMin"/>
              <x14:cfvo type="autoMax"/>
              <x14:negativeFillColor rgb="FFFF0000"/>
              <x14:axisColor rgb="FF000000"/>
            </x14:dataBar>
          </x14:cfRule>
          <xm:sqref>C31:Q32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13</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Budget!E34:E$35)=0, "", SUMIF(Budget!B34:B$35, 1 , Budget!E34:E$35))</f>
        <v/>
      </c>
      <c r="L2" s="124" t="str">
        <f aca="false">IF(SUMIF(Budget!B46:B$53, 1 , Budget!E46:E$53)=0, "", SUMIF(Budget!B46:B$53, 1 , Budget!E46:E$53))</f>
        <v/>
      </c>
      <c r="M2" s="124" t="str">
        <f aca="false">IF(Budget!B31= 1 ,(Budget!E31),"")</f>
        <v/>
      </c>
      <c r="N2" s="124" t="str">
        <f aca="false">IF(Budget!B30= 1 ,(Budget!E30),"")</f>
        <v/>
      </c>
      <c r="O2" s="124" t="str">
        <f aca="false">IF(SUMIF(Budget!B38:B$39, 1 , Budget!E38:E$39)=0, "", SUMIF(Budget!B38:B$39, 1 , Budget!E38:E$39))</f>
        <v/>
      </c>
      <c r="P2" s="124" t="str">
        <f aca="false">IF(SUMIF(Budget!B27:B$28, 1 , Budget!E27:E$28)=0, "", SUMIF(Budget!B27:B$28, 1 , Budget!E27:E$28))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D2" s="0"/>
    </row>
    <row r="3" customFormat="false" ht="12.8" hidden="false" customHeight="true" outlineLevel="0" collapsed="false">
      <c r="B3" s="122" t="n">
        <v>2</v>
      </c>
      <c r="C3" s="135"/>
      <c r="D3" s="136"/>
      <c r="E3" s="137"/>
      <c r="F3" s="135"/>
      <c r="G3" s="137"/>
      <c r="H3" s="123"/>
      <c r="I3" s="124"/>
      <c r="J3" s="125"/>
      <c r="K3" s="124" t="str">
        <f aca="false">IF(SUMIF(Budget!B34:B$35, 2 , Budget!E34:E$35)=0, "", SUMIF(Budget!B34:B$35, 2 , Budget!E34:E$35))</f>
        <v/>
      </c>
      <c r="L3" s="124" t="str">
        <f aca="false">IF(SUMIF(Budget!B46:B$53, 2 , Budget!E46:E$53)=0, "", SUMIF(Budget!B46:B$53, 2 , Budget!E46:E$53))</f>
        <v/>
      </c>
      <c r="M3" s="124" t="str">
        <f aca="false">IF(Budget!B31= 2 ,(Budget!E31),"")</f>
        <v/>
      </c>
      <c r="N3" s="124" t="str">
        <f aca="false">IF(Budget!B30= 2 ,(Budget!E30),"")</f>
        <v/>
      </c>
      <c r="O3" s="124" t="str">
        <f aca="false">IF(SUMIF(Budget!B38:B$39, 2 , Budget!E38:E$39)=0, "", SUMIF(Budget!B38:B$39, 2 , Budget!E38:E$39))</f>
        <v/>
      </c>
      <c r="P3" s="124" t="str">
        <f aca="false">IF(SUMIF(Budget!B27:B$28, 2 , Budget!E27:E$28)=0, "", SUMIF(Budget!B27:B$28, 2 , Budget!E27:E$28))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D3" s="0"/>
    </row>
    <row r="4" customFormat="false" ht="12.8" hidden="false" customHeight="false" outlineLevel="0" collapsed="false">
      <c r="B4" s="122" t="n">
        <v>3</v>
      </c>
      <c r="C4" s="135"/>
      <c r="D4" s="136"/>
      <c r="E4" s="137"/>
      <c r="F4" s="135"/>
      <c r="G4" s="137"/>
      <c r="H4" s="123"/>
      <c r="I4" s="124"/>
      <c r="J4" s="125"/>
      <c r="K4" s="124" t="str">
        <f aca="false">IF(SUMIF(Budget!B34:B$35, 3 , Budget!E34:E$35)=0, "", SUMIF(Budget!B34:B$35, 3 , Budget!E34:E$35))</f>
        <v/>
      </c>
      <c r="L4" s="124" t="str">
        <f aca="false">IF(SUMIF(Budget!B46:B$53, 3 , Budget!E46:E$53)=0, "", SUMIF(Budget!B46:B$53, 3 , Budget!E46:E$53))</f>
        <v/>
      </c>
      <c r="M4" s="124" t="str">
        <f aca="false">IF(Budget!B31= 3 ,(Budget!E31),"")</f>
        <v/>
      </c>
      <c r="N4" s="124" t="str">
        <f aca="false">IF(Budget!B30= 3 ,(Budget!E30),"")</f>
        <v/>
      </c>
      <c r="O4" s="124" t="str">
        <f aca="false">IF(SUMIF(Budget!B38:B$39, 3 , Budget!E38:E$39)=0, "", SUMIF(Budget!B38:B$39, 3 , Budget!E38:E$39))</f>
        <v/>
      </c>
      <c r="P4" s="124" t="str">
        <f aca="false">IF(SUMIF(Budget!B27:B$28, 3 , Budget!E27:E$28)=0, "", SUMIF(Budget!B27:B$28, 3 , Budget!E27:E$28))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D4" s="0"/>
    </row>
    <row r="5" customFormat="false" ht="12.8" hidden="false" customHeight="false" outlineLevel="0" collapsed="false">
      <c r="B5" s="122" t="n">
        <v>4</v>
      </c>
      <c r="C5" s="135"/>
      <c r="D5" s="136"/>
      <c r="E5" s="137"/>
      <c r="F5" s="135"/>
      <c r="G5" s="137"/>
      <c r="H5" s="123"/>
      <c r="I5" s="124"/>
      <c r="J5" s="125"/>
      <c r="K5" s="124" t="str">
        <f aca="false">IF(SUMIF(Budget!B34:B$35, 4 , Budget!E34:E$35)=0, "", SUMIF(Budget!B34:B$35, 4 , Budget!E34:E$35))</f>
        <v/>
      </c>
      <c r="L5" s="124" t="str">
        <f aca="false">IF(SUMIF(Budget!B46:B$53, 4 , Budget!E46:E$53)=0, "", SUMIF(Budget!B46:B$53, 4 , Budget!E46:E$53))</f>
        <v/>
      </c>
      <c r="M5" s="124" t="str">
        <f aca="false">IF(Budget!B31= 4 ,(Budget!E31),"")</f>
        <v/>
      </c>
      <c r="N5" s="124" t="str">
        <f aca="false">IF(Budget!B30= 4 ,(Budget!E30),"")</f>
        <v/>
      </c>
      <c r="O5" s="124" t="str">
        <f aca="false">IF(SUMIF(Budget!B38:B$39, 4 , Budget!E38:E$39)=0, "", SUMIF(Budget!B38:B$39, 4 , Budget!E38:E$39))</f>
        <v/>
      </c>
      <c r="P5" s="124" t="str">
        <f aca="false">IF(SUMIF(Budget!B27:B$28, 4 , Budget!E27:E$28)=0, "", SUMIF(Budget!B27:B$28, 4 , Budget!E27:E$28))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D5" s="0"/>
    </row>
    <row r="6" customFormat="false" ht="12.8" hidden="false" customHeight="false" outlineLevel="0" collapsed="false">
      <c r="B6" s="122" t="n">
        <v>5</v>
      </c>
      <c r="C6" s="135"/>
      <c r="D6" s="136"/>
      <c r="E6" s="137"/>
      <c r="F6" s="135"/>
      <c r="G6" s="137"/>
      <c r="H6" s="123"/>
      <c r="I6" s="124"/>
      <c r="J6" s="125"/>
      <c r="K6" s="124" t="str">
        <f aca="false">IF(SUMIF(Budget!B34:B$35, 5 , Budget!E34:E$35)=0, "", SUMIF(Budget!B34:B$35, 5 , Budget!E34:E$35))</f>
        <v/>
      </c>
      <c r="L6" s="124" t="str">
        <f aca="false">IF(SUMIF(Budget!B46:B$53, 5 , Budget!E46:E$53)=0, "", SUMIF(Budget!B46:B$53, 5 , Budget!E46:E$53))</f>
        <v/>
      </c>
      <c r="M6" s="124" t="str">
        <f aca="false">IF(Budget!B31= 5 ,(Budget!E31),"")</f>
        <v/>
      </c>
      <c r="N6" s="124" t="str">
        <f aca="false">IF(Budget!B30= 5 ,(Budget!E30),"")</f>
        <v/>
      </c>
      <c r="O6" s="124" t="str">
        <f aca="false">IF(SUMIF(Budget!B38:B$39, 5 , Budget!E38:E$39)=0, "", SUMIF(Budget!B38:B$39, 5 , Budget!E38:E$39))</f>
        <v/>
      </c>
      <c r="P6" s="124" t="str">
        <f aca="false">IF(SUMIF(Budget!B27:B$28, 5 , Budget!E27:E$28)=0, "", SUMIF(Budget!B27:B$28, 5 , Budget!E27:E$28))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D6" s="0"/>
    </row>
    <row r="7" customFormat="false" ht="12.8" hidden="false" customHeight="true" outlineLevel="0" collapsed="false">
      <c r="B7" s="122" t="n">
        <v>6</v>
      </c>
      <c r="C7" s="135"/>
      <c r="D7" s="136"/>
      <c r="E7" s="137"/>
      <c r="F7" s="135"/>
      <c r="G7" s="137"/>
      <c r="H7" s="123"/>
      <c r="I7" s="124"/>
      <c r="J7" s="125"/>
      <c r="K7" s="124" t="str">
        <f aca="false">IF(SUMIF(Budget!B34:B$35, 6 , Budget!E34:E$35)=0, "", SUMIF(Budget!B34:B$35, 6 , Budget!E34:E$35))</f>
        <v/>
      </c>
      <c r="L7" s="124" t="str">
        <f aca="false">IF(SUMIF(Budget!B46:B$53, 6 , Budget!E46:E$53)=0, "", SUMIF(Budget!B46:B$53, 6 , Budget!E46:E$53))</f>
        <v/>
      </c>
      <c r="M7" s="124" t="str">
        <f aca="false">IF(Budget!B31= 6 ,(Budget!E31),"")</f>
        <v/>
      </c>
      <c r="N7" s="124" t="str">
        <f aca="false">IF(Budget!B30= 6 ,(Budget!E30),"")</f>
        <v/>
      </c>
      <c r="O7" s="124" t="str">
        <f aca="false">IF(SUMIF(Budget!B38:B$39, 6 , Budget!E38:E$39)=0, "", SUMIF(Budget!B38:B$39, 6 , Budget!E38:E$39))</f>
        <v/>
      </c>
      <c r="P7" s="124" t="str">
        <f aca="false">IF(SUMIF(Budget!B27:B$28, 6 , Budget!E27:E$28)=0, "", SUMIF(Budget!B27:B$28, 6 , Budget!E27:E$28))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D7" s="0"/>
    </row>
    <row r="8" customFormat="false" ht="12.8" hidden="false" customHeight="false" outlineLevel="0" collapsed="false">
      <c r="B8" s="122" t="n">
        <v>7</v>
      </c>
      <c r="C8" s="135"/>
      <c r="D8" s="136"/>
      <c r="E8" s="137"/>
      <c r="F8" s="135"/>
      <c r="G8" s="137"/>
      <c r="H8" s="123"/>
      <c r="I8" s="124"/>
      <c r="J8" s="125"/>
      <c r="K8" s="124" t="str">
        <f aca="false">IF(SUMIF(Budget!B34:B$35, 7 , Budget!E34:E$35)=0, "", SUMIF(Budget!B34:B$35, 7 , Budget!E34:E$35))</f>
        <v/>
      </c>
      <c r="L8" s="124" t="str">
        <f aca="false">IF(SUMIF(Budget!B46:B$53, 7 , Budget!E46:E$53)=0, "", SUMIF(Budget!B46:B$53, 7 , Budget!E46:E$53))</f>
        <v/>
      </c>
      <c r="M8" s="124" t="str">
        <f aca="false">IF(Budget!B31= 7 ,(Budget!E31),"")</f>
        <v/>
      </c>
      <c r="N8" s="124" t="str">
        <f aca="false">IF(Budget!B30= 7 ,(Budget!E30),"")</f>
        <v/>
      </c>
      <c r="O8" s="124" t="str">
        <f aca="false">IF(SUMIF(Budget!B38:B$39, 7 , Budget!E38:E$39)=0, "", SUMIF(Budget!B38:B$39, 7 , Budget!E38:E$39))</f>
        <v/>
      </c>
      <c r="P8" s="124" t="str">
        <f aca="false">IF(SUMIF(Budget!B27:B$28, 7 , Budget!E27:E$28)=0, "", SUMIF(Budget!B27:B$28, 7 , Budget!E27:E$28))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D8" s="0"/>
    </row>
    <row r="9" customFormat="false" ht="12.8" hidden="false" customHeight="false" outlineLevel="0" collapsed="false">
      <c r="B9" s="122" t="n">
        <v>8</v>
      </c>
      <c r="C9" s="135"/>
      <c r="D9" s="136"/>
      <c r="E9" s="137"/>
      <c r="F9" s="135"/>
      <c r="G9" s="137"/>
      <c r="H9" s="123"/>
      <c r="I9" s="124"/>
      <c r="J9" s="125"/>
      <c r="K9" s="124" t="str">
        <f aca="false">IF(SUMIF(Budget!B34:B$35, 8 , Budget!E34:E$35)=0, "", SUMIF(Budget!B34:B$35, 8 , Budget!E34:E$35))</f>
        <v/>
      </c>
      <c r="L9" s="124" t="str">
        <f aca="false">IF(SUMIF(Budget!B46:B$53, 8 , Budget!E46:E$53)=0, "", SUMIF(Budget!B46:B$53, 8 , Budget!E46:E$53))</f>
        <v/>
      </c>
      <c r="M9" s="124" t="str">
        <f aca="false">IF(Budget!B31= 8 ,(Budget!E31),"")</f>
        <v/>
      </c>
      <c r="N9" s="124" t="str">
        <f aca="false">IF(Budget!B30= 8 ,(Budget!E30),"")</f>
        <v/>
      </c>
      <c r="O9" s="124" t="str">
        <f aca="false">IF(SUMIF(Budget!B38:B$39, 8 , Budget!E38:E$39)=0, "", SUMIF(Budget!B38:B$39, 8 , Budget!E38:E$39))</f>
        <v/>
      </c>
      <c r="P9" s="124" t="str">
        <f aca="false">IF(SUMIF(Budget!B27:B$28, 8 , Budget!E27:E$28)=0, "", SUMIF(Budget!B27:B$28, 8 , Budget!E27:E$28))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Budget!E34:E$35)=0, "", SUMIF(Budget!B34:B$35, 9 , Budget!E34:E$35))</f>
        <v/>
      </c>
      <c r="L10" s="124" t="str">
        <f aca="false">IF(SUMIF(Budget!B46:B$53, 9 , Budget!E46:E$53)=0, "", SUMIF(Budget!B46:B$53, 9 , Budget!E46:E$53))</f>
        <v/>
      </c>
      <c r="M10" s="124" t="str">
        <f aca="false">IF(Budget!B31= 9 ,(Budget!E31),"")</f>
        <v/>
      </c>
      <c r="N10" s="124" t="str">
        <f aca="false">IF(Budget!B30= 9 ,(Budget!E30),"")</f>
        <v/>
      </c>
      <c r="O10" s="124" t="str">
        <f aca="false">IF(SUMIF(Budget!B38:B$39, 9 , Budget!E38:E$39)=0, "", SUMIF(Budget!B38:B$39, 9 , Budget!E38:E$39))</f>
        <v/>
      </c>
      <c r="P10" s="124" t="str">
        <f aca="false">IF(SUMIF(Budget!B27:B$28, 9 , Budget!E27:E$28)=0, "", SUMIF(Budget!B27:B$28, 9 , Budget!E27:E$28))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Budget!E34:E$35)=0, "", SUMIF(Budget!B34:B$35, 10 , Budget!E34:E$35))</f>
        <v/>
      </c>
      <c r="L11" s="124" t="str">
        <f aca="false">IF(SUMIF(Budget!B46:B$53, 10 , Budget!E46:E$53)=0, "", SUMIF(Budget!B46:B$53, 10 , Budget!E46:E$53))</f>
        <v/>
      </c>
      <c r="M11" s="124" t="str">
        <f aca="false">IF(Budget!B31= 10 ,(Budget!E31),"")</f>
        <v/>
      </c>
      <c r="N11" s="124" t="str">
        <f aca="false">IF(Budget!B30= 10 ,(Budget!E30),"")</f>
        <v/>
      </c>
      <c r="O11" s="124" t="str">
        <f aca="false">IF(SUMIF(Budget!B38:B$39, 10 , Budget!E38:E$39)=0, "", SUMIF(Budget!B38:B$39, 10 , Budget!E38:E$39))</f>
        <v/>
      </c>
      <c r="P11" s="124" t="str">
        <f aca="false">IF(SUMIF(Budget!B27:B$28, 10 , Budget!E27:E$28)=0, "", SUMIF(Budget!B27:B$28, 10 , Budget!E27:E$28))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Budget!E34:E$35)=0, "", SUMIF(Budget!B34:B$35, 11 , Budget!E34:E$35))</f>
        <v/>
      </c>
      <c r="L12" s="124" t="str">
        <f aca="false">IF(SUMIF(Budget!B46:B$53, 11 , Budget!E46:E$53)=0, "", SUMIF(Budget!B46:B$53, 11 , Budget!E46:E$53))</f>
        <v/>
      </c>
      <c r="M12" s="124" t="str">
        <f aca="false">IF(Budget!B31= 11 ,(Budget!E31),"")</f>
        <v/>
      </c>
      <c r="N12" s="124" t="str">
        <f aca="false">IF(Budget!B30= 11 ,(Budget!E30),"")</f>
        <v/>
      </c>
      <c r="O12" s="124" t="str">
        <f aca="false">IF(SUMIF(Budget!B38:B$39, 11 , Budget!E38:E$39)=0, "", SUMIF(Budget!B38:B$39, 11 , Budget!E38:E$39))</f>
        <v/>
      </c>
      <c r="P12" s="124" t="str">
        <f aca="false">IF(SUMIF(Budget!B27:B$28, 11 , Budget!E27:E$28)=0, "", SUMIF(Budget!B27:B$28, 11 , Budget!E27:E$28))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Budget!E34:E$35)=0, "", SUMIF(Budget!B34:B$35, 12 , Budget!E34:E$35))</f>
        <v/>
      </c>
      <c r="L13" s="124" t="str">
        <f aca="false">IF(SUMIF(Budget!B46:B$53, 12 , Budget!E46:E$53)=0, "", SUMIF(Budget!B46:B$53, 12 , Budget!E46:E$53))</f>
        <v/>
      </c>
      <c r="M13" s="124" t="str">
        <f aca="false">IF(Budget!B31= 12 ,(Budget!E31),"")</f>
        <v/>
      </c>
      <c r="N13" s="124" t="str">
        <f aca="false">IF(Budget!B30= 12 ,(Budget!E30),"")</f>
        <v/>
      </c>
      <c r="O13" s="124" t="str">
        <f aca="false">IF(SUMIF(Budget!B38:B$39, 12 , Budget!E38:E$39)=0, "", SUMIF(Budget!B38:B$39, 12 , Budget!E38:E$39))</f>
        <v/>
      </c>
      <c r="P13" s="124" t="str">
        <f aca="false">IF(SUMIF(Budget!B27:B$28, 12 , Budget!E27:E$28)=0, "", SUMIF(Budget!B27:B$28, 12 , Budget!E27:E$28))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Budget!E34:E$35)=0, "", SUMIF(Budget!B34:B$35, 13 , Budget!E34:E$35))</f>
        <v/>
      </c>
      <c r="L14" s="124" t="str">
        <f aca="false">IF(SUMIF(Budget!B46:B$53, 13 , Budget!E46:E$53)=0, "", SUMIF(Budget!B46:B$53, 13 , Budget!E46:E$53))</f>
        <v/>
      </c>
      <c r="M14" s="124" t="str">
        <f aca="false">IF(Budget!B31= 13 ,(Budget!E31),"")</f>
        <v/>
      </c>
      <c r="N14" s="124" t="str">
        <f aca="false">IF(Budget!B30= 13 ,(Budget!E30),"")</f>
        <v/>
      </c>
      <c r="O14" s="124" t="str">
        <f aca="false">IF(SUMIF(Budget!B38:B$39, 13 , Budget!E38:E$39)=0, "", SUMIF(Budget!B38:B$39, 13 , Budget!E38:E$39))</f>
        <v/>
      </c>
      <c r="P14" s="124" t="str">
        <f aca="false">IF(SUMIF(Budget!B27:B$28, 13 , Budget!E27:E$28)=0, "", SUMIF(Budget!B27:B$28, 13 , Budget!E27:E$28))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Budget!E34:E$35)=0, "", SUMIF(Budget!B34:B$35, 14, Budget!E34:E$35))</f>
        <v/>
      </c>
      <c r="L15" s="124" t="str">
        <f aca="false">IF(SUMIF(Budget!B46:B$53, 14 , Budget!E46:E$53)=0, "", SUMIF(Budget!B46:B$53, 14, Budget!E46:E$53))</f>
        <v/>
      </c>
      <c r="M15" s="124" t="str">
        <f aca="false">IF(Budget!B31= 14 ,(Budget!E31),"")</f>
        <v/>
      </c>
      <c r="N15" s="124" t="str">
        <f aca="false">IF(Budget!B30= 14 ,(Budget!E30),"")</f>
        <v/>
      </c>
      <c r="O15" s="124" t="str">
        <f aca="false">IF(SUMIF(Budget!B38:B$39, 14 , Budget!E38:E$39)=0, "", SUMIF(Budget!B38:B$39, 14, Budget!E38:E$39))</f>
        <v/>
      </c>
      <c r="P15" s="124" t="str">
        <f aca="false">IF(SUMIF(Budget!B27:B$28, 14 , Budget!E27:E$28)=0, "", SUMIF(Budget!B27:B$28, 14, Budget!E27:E$28))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Budget!E34:E$35)=0, "", SUMIF(Budget!B34:B$35, 15 , Budget!E34:E$35))</f>
        <v/>
      </c>
      <c r="L16" s="124" t="str">
        <f aca="false">IF(SUMIF(Budget!B46:B$53, 15 , Budget!E46:E$53)=0, "", SUMIF(Budget!B46:B$53, 15 , Budget!E46:E$53))</f>
        <v/>
      </c>
      <c r="M16" s="124" t="str">
        <f aca="false">IF(Budget!B31= 15 ,(Budget!E31),"")</f>
        <v/>
      </c>
      <c r="N16" s="124" t="str">
        <f aca="false">IF(Budget!B30= 15 ,(Budget!E30),"")</f>
        <v/>
      </c>
      <c r="O16" s="124" t="str">
        <f aca="false">IF(SUMIF(Budget!B38:B$39, 15 , Budget!E38:E$39)=0, "", SUMIF(Budget!B38:B$39, 15 , Budget!E38:E$39))</f>
        <v/>
      </c>
      <c r="P16" s="124" t="str">
        <f aca="false">IF(SUMIF(Budget!B27:B$28, 15 , Budget!E27:E$28)=0, "", SUMIF(Budget!B27:B$28, 15 , Budget!E27:E$28))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Budget!E34:E$35)=0, "", SUMIF(Budget!B34:B$35, 16 , Budget!E34:E$35))</f>
        <v/>
      </c>
      <c r="L17" s="124" t="str">
        <f aca="false">IF(SUMIF(Budget!B46:B$53, 16 , Budget!E46:E$53)=0, "", SUMIF(Budget!B46:B$53, 16 , Budget!E46:E$53))</f>
        <v/>
      </c>
      <c r="M17" s="124" t="str">
        <f aca="false">IF(Budget!B31= 16 ,(Budget!E31),"")</f>
        <v/>
      </c>
      <c r="N17" s="124" t="str">
        <f aca="false">IF(Budget!B30= 16 ,(Budget!E30),"")</f>
        <v/>
      </c>
      <c r="O17" s="124" t="str">
        <f aca="false">IF(SUMIF(Budget!B38:B$39, 16 , Budget!E38:E$39)=0, "", SUMIF(Budget!B38:B$39, 16 , Budget!E38:E$39))</f>
        <v/>
      </c>
      <c r="P17" s="124" t="str">
        <f aca="false">IF(SUMIF(Budget!B27:B$28, 16 , Budget!E27:E$28)=0, "", SUMIF(Budget!B27:B$28, 16 , Budget!E27:E$28))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Budget!E34:E$35)=0, "", SUMIF(Budget!B34:B$35, 17 , Budget!E34:E$35))</f>
        <v/>
      </c>
      <c r="L18" s="124" t="str">
        <f aca="false">IF(SUMIF(Budget!B46:B$53, 17 , Budget!E46:E$53)=0, "", SUMIF(Budget!B46:B$53, 17 , Budget!E46:E$53))</f>
        <v/>
      </c>
      <c r="M18" s="124" t="str">
        <f aca="false">IF(Budget!B31= 17 ,(Budget!E31),"")</f>
        <v/>
      </c>
      <c r="N18" s="124" t="str">
        <f aca="false">IF(Budget!B30= 17 ,(Budget!E30),"")</f>
        <v/>
      </c>
      <c r="O18" s="124" t="str">
        <f aca="false">IF(SUMIF(Budget!B38:B$39, 17 , Budget!E38:E$39)=0, "", SUMIF(Budget!B38:B$39, 17 , Budget!E38:E$39))</f>
        <v/>
      </c>
      <c r="P18" s="124" t="str">
        <f aca="false">IF(SUMIF(Budget!B27:B$28, 17 , Budget!E27:E$28)=0, "", SUMIF(Budget!B27:B$28, 17 , Budget!E27:E$28))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Budget!E34:E$35)=0, "", SUMIF(Budget!B34:B$35, 18 , Budget!E34:E$35))</f>
        <v/>
      </c>
      <c r="L19" s="124" t="str">
        <f aca="false">IF(SUMIF(Budget!B46:B$53, 18 , Budget!E46:E$53)=0, "", SUMIF(Budget!B46:B$53, 18 , Budget!E46:E$53))</f>
        <v/>
      </c>
      <c r="M19" s="124" t="str">
        <f aca="false">IF(Budget!B31= 18 ,(Budget!E31),"")</f>
        <v/>
      </c>
      <c r="N19" s="124" t="str">
        <f aca="false">IF(Budget!B30= 18 ,(Budget!E30),"")</f>
        <v/>
      </c>
      <c r="O19" s="124" t="str">
        <f aca="false">IF(SUMIF(Budget!B38:B$39, 18 , Budget!E38:E$39)=0, "", SUMIF(Budget!B38:B$39, 18 , Budget!E38:E$39))</f>
        <v/>
      </c>
      <c r="P19" s="124" t="str">
        <f aca="false">IF(SUMIF(Budget!B27:B$28, 18 , Budget!E27:E$28)=0, "", SUMIF(Budget!B27:B$28, 18 , Budget!E27:E$28))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Budget!E34:E$35)=0, "", SUMIF(Budget!B34:B$35, 19 , Budget!E34:E$35))</f>
        <v/>
      </c>
      <c r="L20" s="124" t="str">
        <f aca="false">IF(SUMIF(Budget!B46:B$53, 19 , Budget!E46:E$53)=0, "", SUMIF(Budget!B46:B$53, 19 , Budget!E46:E$53))</f>
        <v/>
      </c>
      <c r="M20" s="124" t="str">
        <f aca="false">IF(Budget!B31= 19 ,(Budget!E31),"")</f>
        <v/>
      </c>
      <c r="N20" s="124" t="str">
        <f aca="false">IF(Budget!B30= 19 ,(Budget!E30),"")</f>
        <v/>
      </c>
      <c r="O20" s="124" t="str">
        <f aca="false">IF(SUMIF(Budget!B38:B$39, 19 , Budget!E38:E$39)=0, "", SUMIF(Budget!B38:B$39, 19 , Budget!E38:E$39))</f>
        <v/>
      </c>
      <c r="P20" s="124" t="str">
        <f aca="false">IF(SUMIF(Budget!B27:B$28, 19 , Budget!E27:E$28)=0, "", SUMIF(Budget!B27:B$28, 19 , Budget!E27:E$28))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Budget!E34:E$35)=0, "", SUMIF(Budget!B34:B$35, 20 , Budget!E34:E$35))</f>
        <v/>
      </c>
      <c r="L21" s="124" t="str">
        <f aca="false">IF(SUMIF(Budget!B46:B$53, 20 , Budget!E46:E$53)=0, "", SUMIF(Budget!B46:B$53, 20 , Budget!E46:E$53))</f>
        <v/>
      </c>
      <c r="M21" s="124" t="str">
        <f aca="false">IF(Budget!B31= 20 ,(Budget!E31),"")</f>
        <v/>
      </c>
      <c r="N21" s="124" t="str">
        <f aca="false">IF(Budget!B30= 20 ,(Budget!E30),"")</f>
        <v/>
      </c>
      <c r="O21" s="124" t="str">
        <f aca="false">IF(SUMIF(Budget!B38:B$39, 20 , Budget!E38:E$39)=0, "", SUMIF(Budget!B38:B$39, 20 , Budget!E38:E$39))</f>
        <v/>
      </c>
      <c r="P21" s="124" t="str">
        <f aca="false">IF(SUMIF(Budget!B27:B$28, 20 , Budget!E27:E$28)=0, "", SUMIF(Budget!B27:B$28, 20 , Budget!E27:E$28))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Budget!E34:E$35)=0, "", SUMIF(Budget!B34:B$35, 21 , Budget!E34:E$35))</f>
        <v/>
      </c>
      <c r="L22" s="124" t="str">
        <f aca="false">IF(SUMIF(Budget!B46:B$53, 21 , Budget!E46:E$53)=0, "", SUMIF(Budget!B46:B$53, 21 , Budget!E46:E$53))</f>
        <v/>
      </c>
      <c r="M22" s="124" t="str">
        <f aca="false">IF(Budget!B31= 21 ,(Budget!E31),"")</f>
        <v/>
      </c>
      <c r="N22" s="124" t="str">
        <f aca="false">IF(Budget!B30= 21 ,(Budget!E30),"")</f>
        <v/>
      </c>
      <c r="O22" s="124" t="str">
        <f aca="false">IF(SUMIF(Budget!B38:B$39, 21 , Budget!E38:E$39)=0, "", SUMIF(Budget!B38:B$39, 21 , Budget!E38:E$39))</f>
        <v/>
      </c>
      <c r="P22" s="124" t="str">
        <f aca="false">IF(SUMIF(Budget!B27:B$28, 21 , Budget!E27:E$28)=0, "", SUMIF(Budget!B27:B$28, 21 , Budget!E27:E$28))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Budget!E34:E$35)=0, "", SUMIF(Budget!B34:B$35, 22 , Budget!E34:E$35))</f>
        <v/>
      </c>
      <c r="L23" s="124" t="str">
        <f aca="false">IF(SUMIF(Budget!B46:B$53, 22 , Budget!E46:E$53)=0, "", SUMIF(Budget!B46:B$53, 22 , Budget!E46:E$53))</f>
        <v/>
      </c>
      <c r="M23" s="124" t="str">
        <f aca="false">IF(Budget!B31= 22 ,(Budget!E31),"")</f>
        <v/>
      </c>
      <c r="N23" s="124" t="str">
        <f aca="false">IF(Budget!B30= 22 ,(Budget!E30),"")</f>
        <v/>
      </c>
      <c r="O23" s="124" t="str">
        <f aca="false">IF(SUMIF(Budget!B38:B$39, 22 , Budget!E38:E$39)=0, "", SUMIF(Budget!B38:B$39, 22 , Budget!E38:E$39))</f>
        <v/>
      </c>
      <c r="P23" s="124" t="str">
        <f aca="false">IF(SUMIF(Budget!B27:B$28, 22 , Budget!E27:E$28)=0, "", SUMIF(Budget!B27:B$28, 22 , Budget!E27:E$28))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Budget!E34:E$35)=0, "", SUMIF(Budget!B34:B$35, 23 , Budget!E34:E$35))</f>
        <v/>
      </c>
      <c r="L24" s="124" t="str">
        <f aca="false">IF(SUMIF(Budget!B46:B$53, 23 , Budget!E46:E$53)=0, "", SUMIF(Budget!B46:B$53, 23 , Budget!E46:E$53))</f>
        <v/>
      </c>
      <c r="M24" s="124" t="str">
        <f aca="false">IF(Budget!B31= 23 ,(Budget!E31),"")</f>
        <v/>
      </c>
      <c r="N24" s="124" t="str">
        <f aca="false">IF(Budget!B30= 23 ,(Budget!E30),"")</f>
        <v/>
      </c>
      <c r="O24" s="124" t="str">
        <f aca="false">IF(SUMIF(Budget!B38:B$39, 23 , Budget!E38:E$39)=0, "", SUMIF(Budget!B38:B$39, 23 , Budget!E38:E$39))</f>
        <v/>
      </c>
      <c r="P24" s="124" t="str">
        <f aca="false">IF(SUMIF(Budget!B27:B$28, 23 , Budget!E27:E$28)=0, "", SUMIF(Budget!B27:B$28, 23 , Budget!E27:E$28))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Budget!E34:E$35)=0, "", SUMIF(Budget!B34:B$35, 24 , Budget!E34:E$35))</f>
        <v/>
      </c>
      <c r="L25" s="124" t="str">
        <f aca="false">IF(SUMIF(Budget!B46:B$53, 24 , Budget!E46:E$53)=0, "", SUMIF(Budget!B46:B$53, 24 , Budget!E46:E$53))</f>
        <v/>
      </c>
      <c r="M25" s="124" t="str">
        <f aca="false">IF(Budget!B31= 24 ,(Budget!E31),"")</f>
        <v/>
      </c>
      <c r="N25" s="124" t="str">
        <f aca="false">IF(Budget!B30= 24 ,(Budget!E30),"")</f>
        <v/>
      </c>
      <c r="O25" s="124" t="str">
        <f aca="false">IF(SUMIF(Budget!B38:B$39, 24 , Budget!E38:E$39)=0, "", SUMIF(Budget!B38:B$39, 24 , Budget!E38:E$39))</f>
        <v/>
      </c>
      <c r="P25" s="124" t="str">
        <f aca="false">IF(SUMIF(Budget!B27:B$28, 24 , Budget!E27:E$28)=0, "", SUMIF(Budget!B27:B$28, 24 , Budget!E27:E$28))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Budget!E34:E$35)=0, "", SUMIF(Budget!B34:B$35, 25 , Budget!E34:E$35))</f>
        <v/>
      </c>
      <c r="L26" s="124" t="str">
        <f aca="false">IF(SUMIF(Budget!B46:B$53, 25 , Budget!E46:E$53)=0, "", SUMIF(Budget!B46:B$53, 25 , Budget!E46:E$53))</f>
        <v/>
      </c>
      <c r="M26" s="124" t="str">
        <f aca="false">IF(Budget!B31= 26 ,(Budget!E31),"")</f>
        <v/>
      </c>
      <c r="N26" s="124" t="str">
        <f aca="false">IF(Budget!B30= 25 ,(Budget!E30),"")</f>
        <v/>
      </c>
      <c r="O26" s="124" t="str">
        <f aca="false">IF(SUMIF(Budget!B38:B$39, 25 , Budget!E38:E$39)=0, "", SUMIF(Budget!B38:B$39, 25 , Budget!E38:E$39))</f>
        <v/>
      </c>
      <c r="P26" s="124" t="str">
        <f aca="false">IF(SUMIF(Budget!B27:B$28, 25 , Budget!E27:E$28)=0, "", SUMIF(Budget!B27:B$28, 25 , Budget!E27:E$28))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Budget!E34:E$35)=0, "", SUMIF(Budget!B34:B$35, 26 , Budget!E34:E$35))</f>
        <v/>
      </c>
      <c r="L27" s="124" t="str">
        <f aca="false">IF(SUMIF(Budget!B46:B$53, 26 , Budget!E46:E$53)=0, "", SUMIF(Budget!B46:B$53, 26 , Budget!E46:E$53))</f>
        <v/>
      </c>
      <c r="M27" s="124" t="str">
        <f aca="false">IF(Budget!B31= 26 ,(Budget!E31),"")</f>
        <v/>
      </c>
      <c r="N27" s="124" t="str">
        <f aca="false">IF(Budget!B30= 26 ,(Budget!E30),"")</f>
        <v/>
      </c>
      <c r="O27" s="124" t="str">
        <f aca="false">IF(SUMIF(Budget!B38:B$39, 26 , Budget!E38:E$39)=0, "", SUMIF(Budget!B38:B$39, 26 , Budget!E38:E$39))</f>
        <v/>
      </c>
      <c r="P27" s="124" t="str">
        <f aca="false">IF(SUMIF(Budget!B27:B$28, 26 , Budget!E27:E$28)=0, "", SUMIF(Budget!B27:B$28, 26 , Budget!E27:E$28))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Budget!E34:E$35)=0, "", SUMIF(Budget!B34:B$35, 27 , Budget!E34:E$35))</f>
        <v/>
      </c>
      <c r="L28" s="124" t="str">
        <f aca="false">IF(SUMIF(Budget!B46:B$53, 27 , Budget!E46:E$53)=0, "", SUMIF(Budget!B46:B$53, 27 , Budget!E46:E$53))</f>
        <v/>
      </c>
      <c r="M28" s="124" t="str">
        <f aca="false">IF(Budget!B31= 27 ,(Budget!E31),"")</f>
        <v/>
      </c>
      <c r="N28" s="124" t="str">
        <f aca="false">IF(Budget!B30= 27 ,(Budget!E30),"")</f>
        <v/>
      </c>
      <c r="O28" s="124" t="str">
        <f aca="false">IF(SUMIF(Budget!B38:B$39, 27 , Budget!E38:E$39)=0, "", SUMIF(Budget!B38:B$39, 27 , Budget!E38:E$39))</f>
        <v/>
      </c>
      <c r="P28" s="124" t="str">
        <f aca="false">IF(SUMIF(Budget!B27:B$28, 27 , Budget!E27:E$28)=0, "", SUMIF(Budget!B27:B$28, 27 , Budget!E27:E$28))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Budget!E34:E$35)=0, "", SUMIF(Budget!B34:B$35, 28 , Budget!E34:E$35))</f>
        <v/>
      </c>
      <c r="L29" s="124" t="str">
        <f aca="false">IF(SUMIF(Budget!B46:B$53, 28 , Budget!E46:E$53)=0, "", SUMIF(Budget!B46:B$53, 28 , Budget!E46:E$53))</f>
        <v/>
      </c>
      <c r="M29" s="124" t="str">
        <f aca="false">IF(Budget!B31= 28 ,(Budget!E31),"")</f>
        <v/>
      </c>
      <c r="N29" s="124" t="str">
        <f aca="false">IF(Budget!B30= 28 ,(Budget!E30),"")</f>
        <v/>
      </c>
      <c r="O29" s="124" t="str">
        <f aca="false">IF(SUMIF(Budget!B38:B$39, 28 , Budget!E38:E$39)=0, "", SUMIF(Budget!B38:B$39, 28 , Budget!E38:E$39))</f>
        <v/>
      </c>
      <c r="P29" s="124" t="str">
        <f aca="false">IF(SUMIF(Budget!B27:B$28, 28 , Budget!E27:E$28)=0, "", SUMIF(Budget!B27:B$28, 28 , Budget!E27:E$28))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Budget!E34:E$35)=0, "", SUMIF(Budget!B34:B$35, 29 , Budget!E34:E$35))</f>
        <v/>
      </c>
      <c r="L30" s="124" t="str">
        <f aca="false">IF(SUMIF(Budget!B46:B$53, 29 , Budget!E46:E$53)=0, "", SUMIF(Budget!B46:B$53, 29 , Budget!E46:E$53))</f>
        <v/>
      </c>
      <c r="M30" s="124" t="str">
        <f aca="false">IF(Budget!B31= 29,(Budget!E31),"")</f>
        <v/>
      </c>
      <c r="N30" s="124" t="str">
        <f aca="false">IF(Budget!B30= 29,(Budget!E30),"")</f>
        <v/>
      </c>
      <c r="O30" s="124" t="str">
        <f aca="false">IF(SUMIF(Budget!B38:B$39, 29 , Budget!E38:E$39)=0, "", SUMIF(Budget!B38:B$39, 29 , Budget!E38:E$39))</f>
        <v/>
      </c>
      <c r="P30" s="124" t="str">
        <f aca="false">IF(SUMIF(Budget!B27:B$28, 29 , Budget!E27:E$28)=0, "", SUMIF(Budget!B27:B$28, 29 , Budget!E27:E$28))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Budget!E34:E$35)=0, "", SUMIF(Budget!B34:B$35, 29 , Budget!E34:E$35))</f>
        <v/>
      </c>
      <c r="L31" s="124" t="str">
        <f aca="false">IF(SUMIF(Budget!B46:B$53, 30 , Budget!E46:E$53)=0, "", SUMIF(Budget!B46:B$53, 30 , Budget!E46:E$53))</f>
        <v/>
      </c>
      <c r="M31" s="124" t="str">
        <f aca="false">IF(Budget!B31= 30 ,(Budget!E31),"")</f>
        <v/>
      </c>
      <c r="N31" s="124" t="str">
        <f aca="false">IF(Budget!B30= 30 ,(Budget!E30),"")</f>
        <v/>
      </c>
      <c r="O31" s="124" t="str">
        <f aca="false">IF(SUMIF(Budget!B38:B$39, 30 , Budget!E38:E$39)=0, "", SUMIF(Budget!B38:B$39, 30 , Budget!E38:E$39))</f>
        <v/>
      </c>
      <c r="P31" s="124" t="str">
        <f aca="false">IF(SUMIF(Budget!B27:B$28, 30 , Budget!E27:E$28)=0, "", SUMIF(Budget!B27:B$28, 30 , Budget!E27:E$28))</f>
        <v/>
      </c>
      <c r="Q31" s="126"/>
      <c r="R31" s="127"/>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Budget!E34:E$35)=0, "", SUMIF(Budget!B34:B$35, 36 , Budget!E34:E$35))</f>
        <v/>
      </c>
      <c r="L32" s="124" t="str">
        <f aca="false">IF(SUMIF(Budget!B46:B$53, 36 , Budget!E46:E$53)=0, "", SUMIF(Budget!B46:B$53, 36 , Budget!E46:E$53))</f>
        <v/>
      </c>
      <c r="M32" s="124" t="str">
        <f aca="false">IF(Budget!B31= 36 ,(Budget!E31),"")</f>
        <v/>
      </c>
      <c r="N32" s="124" t="str">
        <f aca="false">IF(Budget!B30= 36 ,(Budget!E30),"")</f>
        <v/>
      </c>
      <c r="O32" s="124" t="str">
        <f aca="false">IF(SUMIF(Budget!B38:B$39, 36 , Budget!E38:E$39)=0, "", SUMIF(Budget!B38:B$39, 36 , Budget!E38:E$39))</f>
        <v/>
      </c>
      <c r="P32" s="124" t="str">
        <f aca="false">IF(SUMIF(Budget!B27:B$28, 36 , Budget!E27:E$28)=0, "", SUMIF(Budget!B27:B$28, 36 , Budget!E27:E$28))</f>
        <v/>
      </c>
      <c r="Q32" s="126"/>
      <c r="R32" s="127"/>
      <c r="S32" s="128" t="str">
        <f aca="false">IF(SUM(C32:Q32) &gt; 0, -SUM(C32:Q32), "-")</f>
        <v>-</v>
      </c>
      <c r="T32" s="138" t="str">
        <f aca="false">IF(S32&lt;0, S32/S$36, "")</f>
        <v/>
      </c>
      <c r="U32" s="139"/>
      <c r="V32" s="131" t="n">
        <f aca="false">B32</f>
        <v>31</v>
      </c>
      <c r="W32" s="140"/>
      <c r="X32" s="140"/>
      <c r="Z32" s="147"/>
      <c r="AA32" s="148"/>
      <c r="AB32" s="149"/>
      <c r="AC32" s="150" t="str">
        <f aca="false">IF(SUM(Z32:AB32)=0,"-",-SUM(Z32:AB32))</f>
        <v>-</v>
      </c>
      <c r="AD32" s="151" t="s">
        <v>114</v>
      </c>
      <c r="AE32" s="146"/>
      <c r="AF32" s="146"/>
      <c r="AG32" s="146"/>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D36" s="0"/>
    </row>
    <row r="37" customFormat="false" ht="12.8" hidden="false" customHeight="false" outlineLevel="0" collapsed="false">
      <c r="B37" s="173" t="s">
        <v>118</v>
      </c>
      <c r="C37" s="170" t="str">
        <f aca="false">IF(SUM(C2:C32) &gt; 0, -SUM(C2:C32)/31, "")</f>
        <v/>
      </c>
      <c r="D37" s="170" t="str">
        <f aca="false">IF(SUM(D2:D32) &gt; 0, -SUM(D2:D32)/31, "")</f>
        <v/>
      </c>
      <c r="E37" s="170" t="str">
        <f aca="false">IF(SUM(E2:E32) &gt; 0, -SUM(E2:E32)/31, "")</f>
        <v/>
      </c>
      <c r="F37" s="170" t="str">
        <f aca="false">IF(SUM(F2:F32) &gt; 0, -SUM(F2:F32)/31, "")</f>
        <v/>
      </c>
      <c r="G37" s="170" t="str">
        <f aca="false">IF(SUM(G2:G32) &gt; 0, -SUM(G2:G32)/31, "")</f>
        <v/>
      </c>
      <c r="H37" s="170" t="str">
        <f aca="false">IF(SUM(H2:H32) &gt; 0, -SUM(H2:H32)/31, "")</f>
        <v/>
      </c>
      <c r="I37" s="170" t="str">
        <f aca="false">IF(SUM(I2:I32) &gt; 0, -SUM(I2:I32)/31, "")</f>
        <v/>
      </c>
      <c r="J37" s="170" t="str">
        <f aca="false">IF(SUM(J2:J32) &gt; 0, -SUM(J2:J32)/31, "")</f>
        <v/>
      </c>
      <c r="K37" s="170" t="str">
        <f aca="false">IF(SUM(K2:K32) &gt; 0, -SUM(K2:K32)/31, "")</f>
        <v/>
      </c>
      <c r="L37" s="170" t="str">
        <f aca="false">IF(SUM(L2:L32) &gt; 0, -SUM(L2:L32)/31, "")</f>
        <v/>
      </c>
      <c r="M37" s="170" t="str">
        <f aca="false">IF(SUM(M2:M32) &gt; 0, -SUM(M2:M32)/31, "")</f>
        <v/>
      </c>
      <c r="N37" s="170" t="str">
        <f aca="false">IF(SUM(N2:N32) &gt; 0, -SUM(N2:N32)/31, "")</f>
        <v/>
      </c>
      <c r="O37" s="170" t="str">
        <f aca="false">IF(SUM(O2:O32) &gt; 0, -SUM(O2:O32)/31, "")</f>
        <v/>
      </c>
      <c r="P37" s="170" t="str">
        <f aca="false">IF(SUM(P2:P32) &gt; 0, -SUM(P2:P32)/31, "")</f>
        <v/>
      </c>
      <c r="Q37" s="170" t="str">
        <f aca="false">IF(SUM(Q2:Q32) &gt; 0, -SUM(Q2:Q32)/31, "")</f>
        <v/>
      </c>
      <c r="R37" s="170"/>
      <c r="S37" s="174" t="str">
        <f aca="false">IF(SUM(S2:S32) &lt; 0, SUM(S2:S32)/31, "")</f>
        <v/>
      </c>
      <c r="T37" s="174"/>
      <c r="U37" s="174" t="str">
        <f aca="false">IF(SUM(U2:U32) &gt; 0, SUM(U2:U32)/31, "")</f>
        <v/>
      </c>
      <c r="V37" s="174" t="str">
        <f aca="false">IF(ISNUMBER(U37),SUM(S37:U37),"")</f>
        <v/>
      </c>
      <c r="W37" s="174"/>
      <c r="Z37" s="170" t="str">
        <f aca="false">IF(SUM(Z2:Z32) &gt; 0, 0-SUM(Z2:Z32)/31, "")</f>
        <v/>
      </c>
      <c r="AA37" s="170" t="str">
        <f aca="false">IF(SUM(AA2:AA32) &gt; 0, 0-SUM(AA2:AA32)/31, "")</f>
        <v/>
      </c>
      <c r="AB37" s="170" t="str">
        <f aca="false">IF(SUM(AB2:AB32) &gt; 0, 0-SUM(AB2:AB32)/31, "")</f>
        <v/>
      </c>
      <c r="AC37" s="174" t="str">
        <f aca="false">IF(SUM(AC2:AC32) &lt; 0, SUM(AC2:AC32)/31, "")</f>
        <v/>
      </c>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{7D3576D1-EB58-472E-9450-7F75FECFAC5E}</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7D3576D1-EB58-472E-9450-7F75FECFAC5E}">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15</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Budget!F34:F$35)=0, "", SUMIF(Budget!B34:B$35, 1 , Budget!F34:F$35))</f>
        <v/>
      </c>
      <c r="L2" s="124" t="str">
        <f aca="false">IF(SUMIF(Budget!B46:B$53, 1 , Budget!F46:F$53)=0, "", SUMIF(Budget!B46:B$53, 1 , Budget!F46:F$53))</f>
        <v/>
      </c>
      <c r="M2" s="124" t="str">
        <f aca="false">IF(Budget!B31= 1 ,(Budget!F31),"")</f>
        <v/>
      </c>
      <c r="N2" s="124" t="str">
        <f aca="false">IF(Budget!B30= 1 ,(Budget!F30),"")</f>
        <v/>
      </c>
      <c r="O2" s="124" t="str">
        <f aca="false">IF(SUMIF(Budget!B38:B$39, 1 , Budget!F38:F$39)=0, "", SUMIF(Budget!B38:B$39, 1 , Budget!F38:F$39))</f>
        <v/>
      </c>
      <c r="P2" s="124" t="str">
        <f aca="false">IF(SUMIF(Budget!B27:B$28, 1 , Budget!F27:F$28)=0, "", SUMIF(Budget!B27:B$28, 1 , Budget!F27:F$28))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D2" s="0"/>
    </row>
    <row r="3" customFormat="false" ht="12.8" hidden="false" customHeight="true" outlineLevel="0" collapsed="false">
      <c r="B3" s="122" t="n">
        <v>2</v>
      </c>
      <c r="C3" s="135"/>
      <c r="D3" s="136"/>
      <c r="E3" s="137"/>
      <c r="F3" s="135"/>
      <c r="G3" s="137"/>
      <c r="H3" s="123"/>
      <c r="I3" s="124"/>
      <c r="J3" s="125"/>
      <c r="K3" s="124" t="str">
        <f aca="false">IF(SUMIF(Budget!B34:B$35, 2 , Budget!F34:F$35)=0, "", SUMIF(Budget!B34:B$35, 2 , Budget!F34:F$35))</f>
        <v/>
      </c>
      <c r="L3" s="124" t="str">
        <f aca="false">IF(SUMIF(Budget!B46:B$53, 2 , Budget!F46:F$53)=0, "", SUMIF(Budget!B46:B$53, 2 , Budget!F46:F$53))</f>
        <v/>
      </c>
      <c r="M3" s="124" t="str">
        <f aca="false">IF(Budget!B31= 2 ,(Budget!F31),"")</f>
        <v/>
      </c>
      <c r="N3" s="124" t="str">
        <f aca="false">IF(Budget!B30= 2 ,(Budget!F30),"")</f>
        <v/>
      </c>
      <c r="O3" s="124" t="str">
        <f aca="false">IF(SUMIF(Budget!B38:B$39, 2 , Budget!F38:F$39)=0, "", SUMIF(Budget!B38:B$39, 2 , Budget!F38:F$39))</f>
        <v/>
      </c>
      <c r="P3" s="124" t="str">
        <f aca="false">IF(SUMIF(Budget!B27:B$28, 2 , Budget!F27:F$28)=0, "", SUMIF(Budget!B27:B$28, 2 , Budget!F27:F$28))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D3" s="0"/>
    </row>
    <row r="4" customFormat="false" ht="12.8" hidden="false" customHeight="false" outlineLevel="0" collapsed="false">
      <c r="B4" s="122" t="n">
        <v>3</v>
      </c>
      <c r="C4" s="135"/>
      <c r="D4" s="136"/>
      <c r="E4" s="137"/>
      <c r="F4" s="135"/>
      <c r="G4" s="137"/>
      <c r="H4" s="123"/>
      <c r="I4" s="124"/>
      <c r="J4" s="125"/>
      <c r="K4" s="124" t="str">
        <f aca="false">IF(SUMIF(Budget!B34:B$35, 3 , Budget!F34:F$35)=0, "", SUMIF(Budget!B34:B$35, 3 , Budget!F34:F$35))</f>
        <v/>
      </c>
      <c r="L4" s="124" t="str">
        <f aca="false">IF(SUMIF(Budget!B46:B$53, 3 , Budget!F46:F$53)=0, "", SUMIF(Budget!B46:B$53, 3 , Budget!F46:F$53))</f>
        <v/>
      </c>
      <c r="M4" s="124" t="str">
        <f aca="false">IF(Budget!B31= 3 ,(Budget!F31),"")</f>
        <v/>
      </c>
      <c r="N4" s="124" t="str">
        <f aca="false">IF(Budget!B30= 3 ,(Budget!F30),"")</f>
        <v/>
      </c>
      <c r="O4" s="124" t="str">
        <f aca="false">IF(SUMIF(Budget!B38:B$39, 3 , Budget!F38:F$39)=0, "", SUMIF(Budget!B38:B$39, 3 , Budget!F38:F$39))</f>
        <v/>
      </c>
      <c r="P4" s="124" t="str">
        <f aca="false">IF(SUMIF(Budget!B27:B$28, 3 , Budget!F27:F$28)=0, "", SUMIF(Budget!B27:B$28, 3 , Budget!F27:F$28))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D4" s="0"/>
    </row>
    <row r="5" customFormat="false" ht="12.8" hidden="false" customHeight="false" outlineLevel="0" collapsed="false">
      <c r="B5" s="122" t="n">
        <v>4</v>
      </c>
      <c r="C5" s="135"/>
      <c r="D5" s="136"/>
      <c r="E5" s="137"/>
      <c r="F5" s="135"/>
      <c r="G5" s="137"/>
      <c r="H5" s="123"/>
      <c r="I5" s="124"/>
      <c r="J5" s="125"/>
      <c r="K5" s="124" t="str">
        <f aca="false">IF(SUMIF(Budget!B34:B$35, 4 , Budget!F34:F$35)=0, "", SUMIF(Budget!B34:B$35, 4 , Budget!F34:F$35))</f>
        <v/>
      </c>
      <c r="L5" s="124" t="str">
        <f aca="false">IF(SUMIF(Budget!B46:B$53, 4 , Budget!F46:F$53)=0, "", SUMIF(Budget!B46:B$53, 4 , Budget!F46:F$53))</f>
        <v/>
      </c>
      <c r="M5" s="124" t="str">
        <f aca="false">IF(Budget!B31= 4 ,(Budget!F31),"")</f>
        <v/>
      </c>
      <c r="N5" s="124" t="str">
        <f aca="false">IF(Budget!B30= 4 ,(Budget!F30),"")</f>
        <v/>
      </c>
      <c r="O5" s="124" t="str">
        <f aca="false">IF(SUMIF(Budget!B38:B$39, 4 , Budget!F38:F$39)=0, "", SUMIF(Budget!B38:B$39, 4 , Budget!F38:F$39))</f>
        <v/>
      </c>
      <c r="P5" s="124" t="str">
        <f aca="false">IF(SUMIF(Budget!B27:B$28, 4 , Budget!F27:F$28)=0, "", SUMIF(Budget!B27:B$28, 4 , Budget!F27:F$28))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D5" s="0"/>
    </row>
    <row r="6" customFormat="false" ht="12.8" hidden="false" customHeight="false" outlineLevel="0" collapsed="false">
      <c r="B6" s="122" t="n">
        <v>5</v>
      </c>
      <c r="C6" s="135"/>
      <c r="D6" s="136"/>
      <c r="E6" s="137"/>
      <c r="F6" s="135"/>
      <c r="G6" s="137"/>
      <c r="H6" s="123"/>
      <c r="I6" s="124"/>
      <c r="J6" s="125"/>
      <c r="K6" s="124" t="str">
        <f aca="false">IF(SUMIF(Budget!B34:B$35, 5 , Budget!F34:F$35)=0, "", SUMIF(Budget!B34:B$35, 5 , Budget!F34:F$35))</f>
        <v/>
      </c>
      <c r="L6" s="124" t="str">
        <f aca="false">IF(SUMIF(Budget!B46:B$53, 5 , Budget!F46:F$53)=0, "", SUMIF(Budget!B46:B$53, 5 , Budget!F46:F$53))</f>
        <v/>
      </c>
      <c r="M6" s="124" t="str">
        <f aca="false">IF(Budget!B31= 5 ,(Budget!F31),"")</f>
        <v/>
      </c>
      <c r="N6" s="124" t="str">
        <f aca="false">IF(Budget!B30= 5 ,(Budget!F30),"")</f>
        <v/>
      </c>
      <c r="O6" s="124" t="str">
        <f aca="false">IF(SUMIF(Budget!B38:B$39, 5 , Budget!F38:F$39)=0, "", SUMIF(Budget!B38:B$39, 5 , Budget!F38:F$39))</f>
        <v/>
      </c>
      <c r="P6" s="124" t="str">
        <f aca="false">IF(SUMIF(Budget!B27:B$28, 5 , Budget!F27:F$28)=0, "", SUMIF(Budget!B27:B$28, 5 , Budget!F27:F$28))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D6" s="0"/>
    </row>
    <row r="7" customFormat="false" ht="12.8" hidden="false" customHeight="true" outlineLevel="0" collapsed="false">
      <c r="B7" s="122" t="n">
        <v>6</v>
      </c>
      <c r="C7" s="135"/>
      <c r="D7" s="136"/>
      <c r="E7" s="137"/>
      <c r="F7" s="135"/>
      <c r="G7" s="137"/>
      <c r="H7" s="123"/>
      <c r="I7" s="124"/>
      <c r="J7" s="125"/>
      <c r="K7" s="124" t="str">
        <f aca="false">IF(SUMIF(Budget!B34:B$35, 6 , Budget!F34:F$35)=0, "", SUMIF(Budget!B34:B$35, 6 , Budget!F34:F$35))</f>
        <v/>
      </c>
      <c r="L7" s="124" t="str">
        <f aca="false">IF(SUMIF(Budget!B46:B$53, 6 , Budget!F46:F$53)=0, "", SUMIF(Budget!B46:B$53, 6 , Budget!F46:F$53))</f>
        <v/>
      </c>
      <c r="M7" s="124" t="str">
        <f aca="false">IF(Budget!B31= 6 ,(Budget!F31),"")</f>
        <v/>
      </c>
      <c r="N7" s="124" t="str">
        <f aca="false">IF(Budget!B30= 6 ,(Budget!F30),"")</f>
        <v/>
      </c>
      <c r="O7" s="124" t="str">
        <f aca="false">IF(SUMIF(Budget!B38:B$39, 6 , Budget!F38:F$39)=0, "", SUMIF(Budget!B38:B$39, 6 , Budget!F38:F$39))</f>
        <v/>
      </c>
      <c r="P7" s="124" t="str">
        <f aca="false">IF(SUMIF(Budget!B27:B$28, 6 , Budget!F27:F$28)=0, "", SUMIF(Budget!B27:B$28, 6 , Budget!F27:F$28))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D7" s="0"/>
    </row>
    <row r="8" customFormat="false" ht="12.8" hidden="false" customHeight="false" outlineLevel="0" collapsed="false">
      <c r="B8" s="122" t="n">
        <v>7</v>
      </c>
      <c r="C8" s="135"/>
      <c r="D8" s="136"/>
      <c r="E8" s="137"/>
      <c r="F8" s="135"/>
      <c r="G8" s="137"/>
      <c r="H8" s="123"/>
      <c r="I8" s="124"/>
      <c r="J8" s="125"/>
      <c r="K8" s="124" t="str">
        <f aca="false">IF(SUMIF(Budget!B34:B$35, 7 , Budget!F34:F$35)=0, "", SUMIF(Budget!B34:B$35, 7 , Budget!F34:F$35))</f>
        <v/>
      </c>
      <c r="L8" s="124" t="str">
        <f aca="false">IF(SUMIF(Budget!B46:B$53, 7 , Budget!F46:F$53)=0, "", SUMIF(Budget!B46:B$53, 7 , Budget!F46:F$53))</f>
        <v/>
      </c>
      <c r="M8" s="124" t="str">
        <f aca="false">IF(Budget!B31= 7 ,(Budget!F31),"")</f>
        <v/>
      </c>
      <c r="N8" s="124" t="str">
        <f aca="false">IF(Budget!B30= 7 ,(Budget!F30),"")</f>
        <v/>
      </c>
      <c r="O8" s="124" t="str">
        <f aca="false">IF(SUMIF(Budget!B38:B$39, 7 , Budget!F38:F$39)=0, "", SUMIF(Budget!B38:B$39, 7 , Budget!F38:F$39))</f>
        <v/>
      </c>
      <c r="P8" s="124" t="str">
        <f aca="false">IF(SUMIF(Budget!B27:B$28, 7 , Budget!F27:F$28)=0, "", SUMIF(Budget!B27:B$28, 7 , Budget!F27:F$28))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D8" s="0"/>
    </row>
    <row r="9" customFormat="false" ht="12.8" hidden="false" customHeight="false" outlineLevel="0" collapsed="false">
      <c r="B9" s="122" t="n">
        <v>8</v>
      </c>
      <c r="C9" s="135"/>
      <c r="D9" s="136"/>
      <c r="E9" s="137"/>
      <c r="F9" s="135"/>
      <c r="G9" s="137"/>
      <c r="H9" s="123"/>
      <c r="I9" s="124"/>
      <c r="J9" s="125"/>
      <c r="K9" s="124" t="str">
        <f aca="false">IF(SUMIF(Budget!B34:B$35, 8 , Budget!F34:F$35)=0, "", SUMIF(Budget!B34:B$35, 8 , Budget!F34:F$35))</f>
        <v/>
      </c>
      <c r="L9" s="124" t="str">
        <f aca="false">IF(SUMIF(Budget!B46:B$53, 8 , Budget!F46:F$53)=0, "", SUMIF(Budget!B46:B$53, 8 , Budget!F46:F$53))</f>
        <v/>
      </c>
      <c r="M9" s="124" t="str">
        <f aca="false">IF(Budget!B31= 8 ,(Budget!F31),"")</f>
        <v/>
      </c>
      <c r="N9" s="124" t="str">
        <f aca="false">IF(Budget!B30= 8 ,(Budget!F30),"")</f>
        <v/>
      </c>
      <c r="O9" s="124" t="str">
        <f aca="false">IF(SUMIF(Budget!B38:B$39, 8 , Budget!F38:F$39)=0, "", SUMIF(Budget!B38:B$39, 8 , Budget!F38:F$39))</f>
        <v/>
      </c>
      <c r="P9" s="124" t="str">
        <f aca="false">IF(SUMIF(Budget!B27:B$28, 8 , Budget!F27:F$28)=0, "", SUMIF(Budget!B27:B$28, 8 , Budget!F27:F$28))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Budget!F34:F$35)=0, "", SUMIF(Budget!B34:B$35, 9 , Budget!F34:F$35))</f>
        <v/>
      </c>
      <c r="L10" s="124" t="str">
        <f aca="false">IF(SUMIF(Budget!B46:B$53, 9 , Budget!F46:F$53)=0, "", SUMIF(Budget!B46:B$53, 9 , Budget!F46:F$53))</f>
        <v/>
      </c>
      <c r="M10" s="124" t="str">
        <f aca="false">IF(Budget!B31= 9 ,(Budget!F31),"")</f>
        <v/>
      </c>
      <c r="N10" s="124" t="str">
        <f aca="false">IF(Budget!B30= 9 ,(Budget!F30),"")</f>
        <v/>
      </c>
      <c r="O10" s="124" t="str">
        <f aca="false">IF(SUMIF(Budget!B38:B$39, 9 , Budget!F38:F$39)=0, "", SUMIF(Budget!B38:B$39, 9 , Budget!F38:F$39))</f>
        <v/>
      </c>
      <c r="P10" s="124" t="str">
        <f aca="false">IF(SUMIF(Budget!B27:B$28, 9 , Budget!F27:F$28)=0, "", SUMIF(Budget!B27:B$28, 9 , Budget!F27:F$28))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Budget!F34:F$35)=0, "", SUMIF(Budget!B34:B$35, 10 , Budget!F34:F$35))</f>
        <v/>
      </c>
      <c r="L11" s="124" t="str">
        <f aca="false">IF(SUMIF(Budget!B46:B$53, 10 , Budget!F46:F$53)=0, "", SUMIF(Budget!B46:B$53, 10 , Budget!F46:F$53))</f>
        <v/>
      </c>
      <c r="M11" s="124" t="str">
        <f aca="false">IF(Budget!B31= 10 ,(Budget!F31),"")</f>
        <v/>
      </c>
      <c r="N11" s="124" t="str">
        <f aca="false">IF(Budget!B30= 10 ,(Budget!F30),"")</f>
        <v/>
      </c>
      <c r="O11" s="124" t="str">
        <f aca="false">IF(SUMIF(Budget!B38:B$39, 10 , Budget!F38:F$39)=0, "", SUMIF(Budget!B38:B$39, 10 , Budget!F38:F$39))</f>
        <v/>
      </c>
      <c r="P11" s="124" t="str">
        <f aca="false">IF(SUMIF(Budget!B27:B$28, 10 , Budget!F27:F$28)=0, "", SUMIF(Budget!B27:B$28, 10 , Budget!F27:F$28))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Budget!F34:F$35)=0, "", SUMIF(Budget!B34:B$35, 11 , Budget!F34:F$35))</f>
        <v/>
      </c>
      <c r="L12" s="124" t="str">
        <f aca="false">IF(SUMIF(Budget!B46:B$53, 11 , Budget!F46:F$53)=0, "", SUMIF(Budget!B46:B$53, 11 , Budget!F46:F$53))</f>
        <v/>
      </c>
      <c r="M12" s="124" t="str">
        <f aca="false">IF(Budget!B31= 11 ,(Budget!F31),"")</f>
        <v/>
      </c>
      <c r="N12" s="124" t="str">
        <f aca="false">IF(Budget!B30= 11 ,(Budget!F30),"")</f>
        <v/>
      </c>
      <c r="O12" s="124" t="str">
        <f aca="false">IF(SUMIF(Budget!B38:B$39, 11 , Budget!F38:F$39)=0, "", SUMIF(Budget!B38:B$39, 11 , Budget!F38:F$39))</f>
        <v/>
      </c>
      <c r="P12" s="124" t="str">
        <f aca="false">IF(SUMIF(Budget!B27:B$28, 11 , Budget!F27:F$28)=0, "", SUMIF(Budget!B27:B$28, 11 , Budget!F27:F$28))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Budget!F34:F$35)=0, "", SUMIF(Budget!B34:B$35, 12 , Budget!F34:F$35))</f>
        <v/>
      </c>
      <c r="L13" s="124" t="str">
        <f aca="false">IF(SUMIF(Budget!B46:B$53, 12 , Budget!F46:F$53)=0, "", SUMIF(Budget!B46:B$53, 12 , Budget!F46:F$53))</f>
        <v/>
      </c>
      <c r="M13" s="124" t="str">
        <f aca="false">IF(Budget!B31= 12 ,(Budget!F31),"")</f>
        <v/>
      </c>
      <c r="N13" s="124" t="str">
        <f aca="false">IF(Budget!B30= 12 ,(Budget!F30),"")</f>
        <v/>
      </c>
      <c r="O13" s="124" t="str">
        <f aca="false">IF(SUMIF(Budget!B38:B$39, 12 , Budget!F38:F$39)=0, "", SUMIF(Budget!B38:B$39, 12 , Budget!F38:F$39))</f>
        <v/>
      </c>
      <c r="P13" s="124" t="str">
        <f aca="false">IF(SUMIF(Budget!B27:B$28, 12 , Budget!F27:F$28)=0, "", SUMIF(Budget!B27:B$28, 12 , Budget!F27:F$28))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Budget!F34:F$35)=0, "", SUMIF(Budget!B34:B$35, 13 , Budget!F34:F$35))</f>
        <v/>
      </c>
      <c r="L14" s="124" t="str">
        <f aca="false">IF(SUMIF(Budget!B46:B$53, 13 , Budget!F46:F$53)=0, "", SUMIF(Budget!B46:B$53, 13 , Budget!F46:F$53))</f>
        <v/>
      </c>
      <c r="M14" s="124" t="str">
        <f aca="false">IF(Budget!B31= 13 ,(Budget!F31),"")</f>
        <v/>
      </c>
      <c r="N14" s="124" t="str">
        <f aca="false">IF(Budget!B30= 13 ,(Budget!F30),"")</f>
        <v/>
      </c>
      <c r="O14" s="124" t="str">
        <f aca="false">IF(SUMIF(Budget!B38:B$39, 13 , Budget!F38:F$39)=0, "", SUMIF(Budget!B38:B$39, 13 , Budget!F38:F$39))</f>
        <v/>
      </c>
      <c r="P14" s="124" t="str">
        <f aca="false">IF(SUMIF(Budget!B27:B$28, 13 , Budget!F27:F$28)=0, "", SUMIF(Budget!B27:B$28, 13 , Budget!F27:F$28))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Budget!F34:F$35)=0, "", SUMIF(Budget!B34:B$35, 14, Budget!F34:F$35))</f>
        <v/>
      </c>
      <c r="L15" s="124" t="str">
        <f aca="false">IF(SUMIF(Budget!B46:B$53, 14 , Budget!F46:F$53)=0, "", SUMIF(Budget!B46:B$53, 14, Budget!F46:F$53))</f>
        <v/>
      </c>
      <c r="M15" s="124" t="str">
        <f aca="false">IF(Budget!B31= 14 ,(Budget!F31),"")</f>
        <v/>
      </c>
      <c r="N15" s="124" t="str">
        <f aca="false">IF(Budget!B30= 14 ,(Budget!F30),"")</f>
        <v/>
      </c>
      <c r="O15" s="124" t="str">
        <f aca="false">IF(SUMIF(Budget!B38:B$39, 14 , Budget!F38:F$39)=0, "", SUMIF(Budget!B38:B$39, 14, Budget!F38:F$39))</f>
        <v/>
      </c>
      <c r="P15" s="124" t="str">
        <f aca="false">IF(SUMIF(Budget!B27:B$28, 14 , Budget!F27:F$28)=0, "", SUMIF(Budget!B27:B$28, 14, Budget!F27:F$28))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Budget!F34:F$35)=0, "", SUMIF(Budget!B34:B$35, 15 , Budget!F34:F$35))</f>
        <v/>
      </c>
      <c r="L16" s="124" t="str">
        <f aca="false">IF(SUMIF(Budget!B46:B$53, 15 , Budget!F46:F$53)=0, "", SUMIF(Budget!B46:B$53, 15 , Budget!F46:F$53))</f>
        <v/>
      </c>
      <c r="M16" s="124" t="str">
        <f aca="false">IF(Budget!B31= 15 ,(Budget!F31),"")</f>
        <v/>
      </c>
      <c r="N16" s="124" t="str">
        <f aca="false">IF(Budget!B30= 15 ,(Budget!F30),"")</f>
        <v/>
      </c>
      <c r="O16" s="124" t="str">
        <f aca="false">IF(SUMIF(Budget!B38:B$39, 15 , Budget!F38:F$39)=0, "", SUMIF(Budget!B38:B$39, 15 , Budget!F38:F$39))</f>
        <v/>
      </c>
      <c r="P16" s="124" t="str">
        <f aca="false">IF(SUMIF(Budget!B27:B$28, 15 , Budget!F27:F$28)=0, "", SUMIF(Budget!B27:B$28, 15 , Budget!F27:F$28))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Budget!F34:F$35)=0, "", SUMIF(Budget!B34:B$35, 16 , Budget!F34:F$35))</f>
        <v/>
      </c>
      <c r="L17" s="124" t="str">
        <f aca="false">IF(SUMIF(Budget!B46:B$53, 16 , Budget!F46:F$53)=0, "", SUMIF(Budget!B46:B$53, 16 , Budget!F46:F$53))</f>
        <v/>
      </c>
      <c r="M17" s="124" t="str">
        <f aca="false">IF(Budget!B31= 16 ,(Budget!F31),"")</f>
        <v/>
      </c>
      <c r="N17" s="124" t="str">
        <f aca="false">IF(Budget!B30= 16 ,(Budget!F30),"")</f>
        <v/>
      </c>
      <c r="O17" s="124" t="str">
        <f aca="false">IF(SUMIF(Budget!B38:B$39, 16 , Budget!F38:F$39)=0, "", SUMIF(Budget!B38:B$39, 16 , Budget!F38:F$39))</f>
        <v/>
      </c>
      <c r="P17" s="124" t="str">
        <f aca="false">IF(SUMIF(Budget!B27:B$28, 16 , Budget!F27:F$28)=0, "", SUMIF(Budget!B27:B$28, 16 , Budget!F27:F$28))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Budget!F34:F$35)=0, "", SUMIF(Budget!B34:B$35, 17 , Budget!F34:F$35))</f>
        <v/>
      </c>
      <c r="L18" s="124" t="str">
        <f aca="false">IF(SUMIF(Budget!B46:B$53, 17 , Budget!F46:F$53)=0, "", SUMIF(Budget!B46:B$53, 17 , Budget!F46:F$53))</f>
        <v/>
      </c>
      <c r="M18" s="124" t="str">
        <f aca="false">IF(Budget!B31= 17 ,(Budget!F31),"")</f>
        <v/>
      </c>
      <c r="N18" s="124" t="str">
        <f aca="false">IF(Budget!B30= 17 ,(Budget!F30),"")</f>
        <v/>
      </c>
      <c r="O18" s="124" t="str">
        <f aca="false">IF(SUMIF(Budget!B38:B$39, 17 , Budget!F38:F$39)=0, "", SUMIF(Budget!B38:B$39, 17 , Budget!F38:F$39))</f>
        <v/>
      </c>
      <c r="P18" s="124" t="str">
        <f aca="false">IF(SUMIF(Budget!B27:B$28, 17 , Budget!F27:F$28)=0, "", SUMIF(Budget!B27:B$28, 17 , Budget!F27:F$28))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Budget!F34:F$35)=0, "", SUMIF(Budget!B34:B$35, 18 , Budget!F34:F$35))</f>
        <v/>
      </c>
      <c r="L19" s="124" t="str">
        <f aca="false">IF(SUMIF(Budget!B46:B$53, 18 , Budget!F46:F$53)=0, "", SUMIF(Budget!B46:B$53, 18 , Budget!F46:F$53))</f>
        <v/>
      </c>
      <c r="M19" s="124" t="str">
        <f aca="false">IF(Budget!B31= 18 ,(Budget!F31),"")</f>
        <v/>
      </c>
      <c r="N19" s="124" t="str">
        <f aca="false">IF(Budget!B30= 18 ,(Budget!F30),"")</f>
        <v/>
      </c>
      <c r="O19" s="124" t="str">
        <f aca="false">IF(SUMIF(Budget!B38:B$39, 18 , Budget!F38:F$39)=0, "", SUMIF(Budget!B38:B$39, 18 , Budget!F38:F$39))</f>
        <v/>
      </c>
      <c r="P19" s="124" t="str">
        <f aca="false">IF(SUMIF(Budget!B27:B$28, 18 , Budget!F27:F$28)=0, "", SUMIF(Budget!B27:B$28, 18 , Budget!F27:F$28))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Budget!F34:F$35)=0, "", SUMIF(Budget!B34:B$35, 19 , Budget!F34:F$35))</f>
        <v/>
      </c>
      <c r="L20" s="124" t="str">
        <f aca="false">IF(SUMIF(Budget!B46:B$53, 19 , Budget!F46:F$53)=0, "", SUMIF(Budget!B46:B$53, 19 , Budget!F46:F$53))</f>
        <v/>
      </c>
      <c r="M20" s="124" t="str">
        <f aca="false">IF(Budget!B31= 19 ,(Budget!F31),"")</f>
        <v/>
      </c>
      <c r="N20" s="124" t="str">
        <f aca="false">IF(Budget!B30= 19 ,(Budget!F30),"")</f>
        <v/>
      </c>
      <c r="O20" s="124" t="str">
        <f aca="false">IF(SUMIF(Budget!B38:B$39, 19 , Budget!F38:F$39)=0, "", SUMIF(Budget!B38:B$39, 19 , Budget!F38:F$39))</f>
        <v/>
      </c>
      <c r="P20" s="124" t="str">
        <f aca="false">IF(SUMIF(Budget!B27:B$28, 19 , Budget!F27:F$28)=0, "", SUMIF(Budget!B27:B$28, 19 , Budget!F27:F$28))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Budget!F34:F$35)=0, "", SUMIF(Budget!B34:B$35, 20 , Budget!F34:F$35))</f>
        <v/>
      </c>
      <c r="L21" s="124" t="str">
        <f aca="false">IF(SUMIF(Budget!B46:B$53, 20 , Budget!F46:F$53)=0, "", SUMIF(Budget!B46:B$53, 20 , Budget!F46:F$53))</f>
        <v/>
      </c>
      <c r="M21" s="124" t="str">
        <f aca="false">IF(Budget!B31= 20 ,(Budget!F31),"")</f>
        <v/>
      </c>
      <c r="N21" s="124" t="str">
        <f aca="false">IF(Budget!B30= 20 ,(Budget!F30),"")</f>
        <v/>
      </c>
      <c r="O21" s="124" t="str">
        <f aca="false">IF(SUMIF(Budget!B38:B$39, 20 , Budget!F38:F$39)=0, "", SUMIF(Budget!B38:B$39, 20 , Budget!F38:F$39))</f>
        <v/>
      </c>
      <c r="P21" s="124" t="str">
        <f aca="false">IF(SUMIF(Budget!B27:B$28, 20 , Budget!F27:F$28)=0, "", SUMIF(Budget!B27:B$28, 20 , Budget!F27:F$28))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Budget!F34:F$35)=0, "", SUMIF(Budget!B34:B$35, 21 , Budget!F34:F$35))</f>
        <v/>
      </c>
      <c r="L22" s="124" t="str">
        <f aca="false">IF(SUMIF(Budget!B46:B$53, 21 , Budget!F46:F$53)=0, "", SUMIF(Budget!B46:B$53, 21 , Budget!F46:F$53))</f>
        <v/>
      </c>
      <c r="M22" s="124" t="str">
        <f aca="false">IF(Budget!B31= 21 ,(Budget!F31),"")</f>
        <v/>
      </c>
      <c r="N22" s="124" t="str">
        <f aca="false">IF(Budget!B30= 21 ,(Budget!F30),"")</f>
        <v/>
      </c>
      <c r="O22" s="124" t="str">
        <f aca="false">IF(SUMIF(Budget!B38:B$39, 21 , Budget!F38:F$39)=0, "", SUMIF(Budget!B38:B$39, 21 , Budget!F38:F$39))</f>
        <v/>
      </c>
      <c r="P22" s="124" t="str">
        <f aca="false">IF(SUMIF(Budget!B27:B$28, 21 , Budget!F27:F$28)=0, "", SUMIF(Budget!B27:B$28, 21 , Budget!F27:F$28))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Budget!F34:F$35)=0, "", SUMIF(Budget!B34:B$35, 22 , Budget!F34:F$35))</f>
        <v/>
      </c>
      <c r="L23" s="124" t="str">
        <f aca="false">IF(SUMIF(Budget!B46:B$53, 22 , Budget!F46:F$53)=0, "", SUMIF(Budget!B46:B$53, 22 , Budget!F46:F$53))</f>
        <v/>
      </c>
      <c r="M23" s="124" t="str">
        <f aca="false">IF(Budget!B31= 22 ,(Budget!F31),"")</f>
        <v/>
      </c>
      <c r="N23" s="124" t="str">
        <f aca="false">IF(Budget!B30= 22 ,(Budget!F30),"")</f>
        <v/>
      </c>
      <c r="O23" s="124" t="str">
        <f aca="false">IF(SUMIF(Budget!B38:B$39, 22 , Budget!F38:F$39)=0, "", SUMIF(Budget!B38:B$39, 22 , Budget!F38:F$39))</f>
        <v/>
      </c>
      <c r="P23" s="124" t="str">
        <f aca="false">IF(SUMIF(Budget!B27:B$28, 22 , Budget!F27:F$28)=0, "", SUMIF(Budget!B27:B$28, 22 , Budget!F27:F$28))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Budget!F34:F$35)=0, "", SUMIF(Budget!B34:B$35, 23 , Budget!F34:F$35))</f>
        <v/>
      </c>
      <c r="L24" s="124" t="str">
        <f aca="false">IF(SUMIF(Budget!B46:B$53, 23 , Budget!F46:F$53)=0, "", SUMIF(Budget!B46:B$53, 23 , Budget!F46:F$53))</f>
        <v/>
      </c>
      <c r="M24" s="124" t="str">
        <f aca="false">IF(Budget!B31= 23 ,(Budget!F31),"")</f>
        <v/>
      </c>
      <c r="N24" s="124" t="str">
        <f aca="false">IF(Budget!B30= 23 ,(Budget!F30),"")</f>
        <v/>
      </c>
      <c r="O24" s="124" t="str">
        <f aca="false">IF(SUMIF(Budget!B38:B$39, 23 , Budget!F38:F$39)=0, "", SUMIF(Budget!B38:B$39, 23 , Budget!F38:F$39))</f>
        <v/>
      </c>
      <c r="P24" s="124" t="str">
        <f aca="false">IF(SUMIF(Budget!B27:B$28, 23 , Budget!F27:F$28)=0, "", SUMIF(Budget!B27:B$28, 23 , Budget!F27:F$28))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Budget!F34:F$35)=0, "", SUMIF(Budget!B34:B$35, 24 , Budget!F34:F$35))</f>
        <v/>
      </c>
      <c r="L25" s="124" t="str">
        <f aca="false">IF(SUMIF(Budget!B46:B$53, 24 , Budget!F46:F$53)=0, "", SUMIF(Budget!B46:B$53, 24 , Budget!F46:F$53))</f>
        <v/>
      </c>
      <c r="M25" s="124" t="str">
        <f aca="false">IF(Budget!B31= 24 ,(Budget!F31),"")</f>
        <v/>
      </c>
      <c r="N25" s="124" t="str">
        <f aca="false">IF(Budget!B30= 24 ,(Budget!F30),"")</f>
        <v/>
      </c>
      <c r="O25" s="124" t="str">
        <f aca="false">IF(SUMIF(Budget!B38:B$39, 24 , Budget!F38:F$39)=0, "", SUMIF(Budget!B38:B$39, 24 , Budget!F38:F$39))</f>
        <v/>
      </c>
      <c r="P25" s="124" t="str">
        <f aca="false">IF(SUMIF(Budget!B27:B$28, 24 , Budget!F27:F$28)=0, "", SUMIF(Budget!B27:B$28, 24 , Budget!F27:F$28))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Budget!F34:F$35)=0, "", SUMIF(Budget!B34:B$35, 25 , Budget!F34:F$35))</f>
        <v/>
      </c>
      <c r="L26" s="124" t="str">
        <f aca="false">IF(SUMIF(Budget!B46:B$53, 25 , Budget!F46:F$53)=0, "", SUMIF(Budget!B46:B$53, 25 , Budget!F46:F$53))</f>
        <v/>
      </c>
      <c r="M26" s="124" t="str">
        <f aca="false">IF(Budget!B31= 26 ,(Budget!F31),"")</f>
        <v/>
      </c>
      <c r="N26" s="124" t="str">
        <f aca="false">IF(Budget!B30= 25 ,(Budget!F30),"")</f>
        <v/>
      </c>
      <c r="O26" s="124" t="str">
        <f aca="false">IF(SUMIF(Budget!B38:B$39, 25 , Budget!F38:F$39)=0, "", SUMIF(Budget!B38:B$39, 25 , Budget!F38:F$39))</f>
        <v/>
      </c>
      <c r="P26" s="124" t="str">
        <f aca="false">IF(SUMIF(Budget!B27:B$28, 25 , Budget!F27:F$28)=0, "", SUMIF(Budget!B27:B$28, 25 , Budget!F27:F$28))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Budget!F34:F$35)=0, "", SUMIF(Budget!B34:B$35, 26 , Budget!F34:F$35))</f>
        <v/>
      </c>
      <c r="L27" s="124" t="str">
        <f aca="false">IF(SUMIF(Budget!B46:B$53, 26 , Budget!F46:F$53)=0, "", SUMIF(Budget!B46:B$53, 26 , Budget!F46:F$53))</f>
        <v/>
      </c>
      <c r="M27" s="124" t="str">
        <f aca="false">IF(Budget!B31= 26 ,(Budget!F31),"")</f>
        <v/>
      </c>
      <c r="N27" s="124" t="str">
        <f aca="false">IF(Budget!B30= 26 ,(Budget!F30),"")</f>
        <v/>
      </c>
      <c r="O27" s="124" t="str">
        <f aca="false">IF(SUMIF(Budget!B38:B$39, 26 , Budget!F38:F$39)=0, "", SUMIF(Budget!B38:B$39, 26 , Budget!F38:F$39))</f>
        <v/>
      </c>
      <c r="P27" s="124" t="str">
        <f aca="false">IF(SUMIF(Budget!B27:B$28, 26 , Budget!F27:F$28)=0, "", SUMIF(Budget!B27:B$28, 26 , Budget!F27:F$28))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Budget!F34:F$35)=0, "", SUMIF(Budget!B34:B$35, 27 , Budget!F34:F$35))</f>
        <v/>
      </c>
      <c r="L28" s="124" t="str">
        <f aca="false">IF(SUMIF(Budget!B46:B$53, 27 , Budget!F46:F$53)=0, "", SUMIF(Budget!B46:B$53, 27 , Budget!F46:F$53))</f>
        <v/>
      </c>
      <c r="M28" s="124" t="str">
        <f aca="false">IF(Budget!B31= 27 ,(Budget!F31),"")</f>
        <v/>
      </c>
      <c r="N28" s="124" t="str">
        <f aca="false">IF(Budget!B30= 27 ,(Budget!F30),"")</f>
        <v/>
      </c>
      <c r="O28" s="124" t="str">
        <f aca="false">IF(SUMIF(Budget!B38:B$39, 27 , Budget!F38:F$39)=0, "", SUMIF(Budget!B38:B$39, 27 , Budget!F38:F$39))</f>
        <v/>
      </c>
      <c r="P28" s="124" t="str">
        <f aca="false">IF(SUMIF(Budget!B27:B$28, 27 , Budget!F27:F$28)=0, "", SUMIF(Budget!B27:B$28, 27 , Budget!F27:F$28))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Budget!F34:F$35)=0, "", SUMIF(Budget!B34:B$35, 28 , Budget!F34:F$35))</f>
        <v/>
      </c>
      <c r="L29" s="124" t="str">
        <f aca="false">IF(SUMIF(Budget!B46:B$53, 28 , Budget!F46:F$53)=0, "", SUMIF(Budget!B46:B$53, 28 , Budget!F46:F$53))</f>
        <v/>
      </c>
      <c r="M29" s="124" t="str">
        <f aca="false">IF(Budget!B31= 28 ,(Budget!F31),"")</f>
        <v/>
      </c>
      <c r="N29" s="124" t="str">
        <f aca="false">IF(Budget!B30= 28 ,(Budget!F30),"")</f>
        <v/>
      </c>
      <c r="O29" s="124" t="str">
        <f aca="false">IF(SUMIF(Budget!B38:B$39, 28 , Budget!F38:F$39)=0, "", SUMIF(Budget!B38:B$39, 28 , Budget!F38:F$39))</f>
        <v/>
      </c>
      <c r="P29" s="124" t="str">
        <f aca="false">IF(SUMIF(Budget!B27:B$28, 28 , Budget!F27:F$28)=0, "", SUMIF(Budget!B27:B$28, 28 , Budget!F27:F$28))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Budget!F34:F$35)=0, "", SUMIF(Budget!B34:B$35, 29 , Budget!F34:F$35))</f>
        <v/>
      </c>
      <c r="L30" s="124" t="str">
        <f aca="false">IF(SUMIF(Budget!B46:B$53, 29 , Budget!F46:F$53)=0, "", SUMIF(Budget!B46:B$53, 29 , Budget!F46:F$53))</f>
        <v/>
      </c>
      <c r="M30" s="124" t="str">
        <f aca="false">IF(Budget!B31= 29,(Budget!F31),"")</f>
        <v/>
      </c>
      <c r="N30" s="124" t="str">
        <f aca="false">IF(Budget!B30= 29,(Budget!F30),"")</f>
        <v/>
      </c>
      <c r="O30" s="124" t="str">
        <f aca="false">IF(SUMIF(Budget!B38:B$39, 29 , Budget!F38:F$39)=0, "", SUMIF(Budget!B38:B$39, 29 , Budget!F38:F$39))</f>
        <v/>
      </c>
      <c r="P30" s="124" t="str">
        <f aca="false">IF(SUMIF(Budget!B27:B$28, 29 , Budget!F27:F$28)=0, "", SUMIF(Budget!B27:B$28, 29 , Budget!F27:F$28))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Budget!F34:F$35)=0, "", SUMIF(Budget!B34:B$35, 29 , Budget!F34:F$35))</f>
        <v/>
      </c>
      <c r="L31" s="124" t="str">
        <f aca="false">IF(SUMIF(Budget!B46:B$53, 30 , Budget!F46:F$53)=0, "", SUMIF(Budget!B46:B$53, 30 , Budget!F46:F$53))</f>
        <v/>
      </c>
      <c r="M31" s="124" t="str">
        <f aca="false">IF(Budget!B31= 30 ,(Budget!F31),"")</f>
        <v/>
      </c>
      <c r="N31" s="124" t="str">
        <f aca="false">IF(Budget!B30= 30 ,(Budget!F30),"")</f>
        <v/>
      </c>
      <c r="O31" s="124" t="str">
        <f aca="false">IF(SUMIF(Budget!B38:B$39, 30 , Budget!F38:F$39)=0, "", SUMIF(Budget!B38:B$39, 30 , Budget!F38:F$39))</f>
        <v/>
      </c>
      <c r="P31" s="124" t="str">
        <f aca="false">IF(SUMIF(Budget!B27:B$28, 30 , Budget!F27:F$28)=0, "", SUMIF(Budget!B27:B$28, 30 , Budget!F27:F$28))</f>
        <v/>
      </c>
      <c r="Q31" s="126"/>
      <c r="R31" s="176"/>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D31" s="0"/>
    </row>
    <row r="32" customFormat="false" ht="12.8" hidden="false" customHeight="false" outlineLevel="0" collapsed="false">
      <c r="B32" s="187"/>
      <c r="C32" s="179"/>
      <c r="D32" s="180"/>
      <c r="E32" s="181"/>
      <c r="F32" s="179"/>
      <c r="G32" s="181"/>
      <c r="H32" s="179"/>
      <c r="I32" s="180"/>
      <c r="J32" s="181"/>
      <c r="K32" s="180"/>
      <c r="L32" s="180"/>
      <c r="M32" s="180"/>
      <c r="N32" s="180"/>
      <c r="O32" s="180"/>
      <c r="P32" s="180"/>
      <c r="Q32" s="182"/>
      <c r="R32" s="127"/>
      <c r="S32" s="183"/>
      <c r="T32" s="184"/>
      <c r="U32" s="185"/>
      <c r="V32" s="188"/>
      <c r="W32" s="140"/>
      <c r="X32" s="140"/>
      <c r="Z32" s="147"/>
      <c r="AA32" s="148"/>
      <c r="AB32" s="149"/>
      <c r="AC32" s="150"/>
      <c r="AD32" s="151"/>
      <c r="AE32" s="146"/>
      <c r="AF32" s="146"/>
      <c r="AG32" s="146"/>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D36" s="0"/>
    </row>
    <row r="37" customFormat="false" ht="12.8" hidden="false" customHeight="false" outlineLevel="0" collapsed="false">
      <c r="B37" s="173" t="s">
        <v>118</v>
      </c>
      <c r="C37" s="170" t="str">
        <f aca="false">IF(SUM(C2:C32) &gt; 0, -SUM(C2:C32)/30, "")</f>
        <v/>
      </c>
      <c r="D37" s="170" t="str">
        <f aca="false">IF(SUM(D2:D32) &gt; 0, -SUM(D2:D32)/30, "")</f>
        <v/>
      </c>
      <c r="E37" s="170" t="str">
        <f aca="false">IF(SUM(E2:E32) &gt; 0, -SUM(E2:E32)/30, "")</f>
        <v/>
      </c>
      <c r="F37" s="170" t="str">
        <f aca="false">IF(SUM(F2:F32) &gt; 0, -SUM(F2:F32)/30, "")</f>
        <v/>
      </c>
      <c r="G37" s="170" t="str">
        <f aca="false">IF(SUM(G2:G32) &gt; 0, -SUM(G2:G32)/30, "")</f>
        <v/>
      </c>
      <c r="H37" s="170" t="str">
        <f aca="false">IF(SUM(H2:H32) &gt; 0, -SUM(H2:H32)/30, "")</f>
        <v/>
      </c>
      <c r="I37" s="170" t="str">
        <f aca="false">IF(SUM(I2:I32) &gt; 0, -SUM(I2:I32)/30, "")</f>
        <v/>
      </c>
      <c r="J37" s="170" t="str">
        <f aca="false">IF(SUM(J2:J32) &gt; 0, -SUM(J2:J32)/30, "")</f>
        <v/>
      </c>
      <c r="K37" s="170" t="str">
        <f aca="false">IF(SUM(K2:K32) &gt; 0, -SUM(K2:K32)/30, "")</f>
        <v/>
      </c>
      <c r="L37" s="170" t="str">
        <f aca="false">IF(SUM(L2:L32) &gt; 0, -SUM(L2:L32)/30, "")</f>
        <v/>
      </c>
      <c r="M37" s="170" t="str">
        <f aca="false">IF(SUM(M2:M32) &gt; 0, -SUM(M2:M32)/30, "")</f>
        <v/>
      </c>
      <c r="N37" s="170" t="str">
        <f aca="false">IF(SUM(N2:N32) &gt; 0, -SUM(N2:N32)/30, "")</f>
        <v/>
      </c>
      <c r="O37" s="170" t="str">
        <f aca="false">IF(SUM(O2:O32) &gt; 0, -SUM(O2:O32)/30, "")</f>
        <v/>
      </c>
      <c r="P37" s="170" t="str">
        <f aca="false">IF(SUM(P2:P32) &gt; 0, -SUM(P2:P32)/30, "")</f>
        <v/>
      </c>
      <c r="Q37" s="170" t="str">
        <f aca="false">IF(SUM(Q2:Q32) &gt; 0, -SUM(Q2:Q32)/30, "")</f>
        <v/>
      </c>
      <c r="R37" s="170"/>
      <c r="S37" s="174" t="str">
        <f aca="false">IF(SUM(S2:S32) &lt; 0, SUM(S2:S32)/30, "")</f>
        <v/>
      </c>
      <c r="T37" s="174"/>
      <c r="U37" s="174" t="str">
        <f aca="false">IF(SUM(U2:U32) &gt; 0, SUM(U2:U32)/30, "")</f>
        <v/>
      </c>
      <c r="V37" s="174" t="str">
        <f aca="false">IF(ISNUMBER(U37),SUM(S37:U37),"")</f>
        <v/>
      </c>
      <c r="W37" s="174"/>
      <c r="Z37" s="170" t="str">
        <f aca="false">IF(SUM(Z2:Z32) &gt; 0, 0-SUM(Z2:Z32)/30, "")</f>
        <v/>
      </c>
      <c r="AA37" s="170" t="str">
        <f aca="false">IF(SUM(AA2:AA32) &gt; 0, 0-SUM(AA2:AA32)/30, "")</f>
        <v/>
      </c>
      <c r="AB37" s="170" t="str">
        <f aca="false">IF(SUM(AB2:AB32) &gt; 0, 0-SUM(AB2:AB32)/30, "")</f>
        <v/>
      </c>
      <c r="AC37" s="174" t="str">
        <f aca="false">IF(SUM(AC2:AC32) &lt; 0, SUM(AC2:AC32)/30, "")</f>
        <v/>
      </c>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N2:Q32 C2:L32">
    <cfRule type="dataBar" priority="4">
      <dataBar showValue="1" minLength="0" maxLength="100">
        <cfvo type="min" val="0"/>
        <cfvo type="max" val="0"/>
        <color rgb="FFAFD095"/>
      </dataBar>
      <extLst>
        <ext xmlns:x14="http://schemas.microsoft.com/office/spreadsheetml/2009/9/main" uri="{B025F937-C7B1-47D3-B67F-A62EFF666E3E}">
          <x14:id>{4C3DB548-73D3-4A66-85C0-C5E192CE6ABA}</x14:id>
        </ext>
      </extLst>
    </cfRule>
  </conditionalFormatting>
  <conditionalFormatting sqref="M2:M32">
    <cfRule type="dataBar" priority="5">
      <dataBar showValue="1" minLength="0" maxLength="100">
        <cfvo type="min" val="0"/>
        <cfvo type="max" val="0"/>
        <color rgb="FFAFD095"/>
      </dataBar>
      <extLst>
        <ext xmlns:x14="http://schemas.microsoft.com/office/spreadsheetml/2009/9/main" uri="{B025F937-C7B1-47D3-B67F-A62EFF666E3E}">
          <x14:id>{D17CE2C3-A183-4DA5-A0F5-2C1ED92020BF}</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4C3DB548-73D3-4A66-85C0-C5E192CE6ABA}">
            <x14:dataBar minLength="0" maxLength="100" axisPosition="automatic" gradient="true">
              <x14:cfvo type="autoMin"/>
              <x14:cfvo type="autoMax"/>
              <x14:negativeFillColor rgb="FFFF0000"/>
              <x14:axisColor rgb="FF000000"/>
            </x14:dataBar>
          </x14:cfRule>
          <xm:sqref>N2:Q32 C2:L32</xm:sqref>
        </x14:conditionalFormatting>
        <x14:conditionalFormatting xmlns:xm="http://schemas.microsoft.com/office/excel/2006/main">
          <x14:cfRule type="dataBar" id="{D17CE2C3-A183-4DA5-A0F5-2C1ED92020BF}">
            <x14:dataBar minLength="0" maxLength="100" axisPosition="automatic" gradient="true">
              <x14:cfvo type="autoMin"/>
              <x14:cfvo type="autoMax"/>
              <x14:negativeFillColor rgb="FFFF0000"/>
              <x14:axisColor rgb="FF000000"/>
            </x14:dataBar>
          </x14:cfRule>
          <xm:sqref>M2:M32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17</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Budget!G34:G$35)=0, "", SUMIF(Budget!B34:B$35, 1 , Budget!G34:G$35))</f>
        <v/>
      </c>
      <c r="L2" s="124" t="str">
        <f aca="false">IF(SUMIF(Budget!B46:B$53, 1 , Budget!G46:G$53)=0, "", SUMIF(Budget!B46:B$53, 1 , Budget!G46:G$53))</f>
        <v/>
      </c>
      <c r="M2" s="124" t="str">
        <f aca="false">IF(Budget!B31= 1 ,(Budget!G31),"")</f>
        <v/>
      </c>
      <c r="N2" s="124" t="str">
        <f aca="false">IF(Budget!B30= 1 ,(Budget!G30),"")</f>
        <v/>
      </c>
      <c r="O2" s="124" t="str">
        <f aca="false">IF(SUMIF(Budget!B38:B$39, 1 , Budget!G38:G$39)=0, "", SUMIF(Budget!B38:B$39, 1 , Budget!G38:G$39))</f>
        <v/>
      </c>
      <c r="P2" s="124" t="str">
        <f aca="false">IF(SUMIF(Budget!B27:B$28, 1 , Budget!G27:G$28)=0, "", SUMIF(Budget!B27:B$28, 1 , Budget!G27:G$28))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D2" s="0"/>
    </row>
    <row r="3" customFormat="false" ht="12.8" hidden="false" customHeight="true" outlineLevel="0" collapsed="false">
      <c r="B3" s="122" t="n">
        <v>2</v>
      </c>
      <c r="C3" s="135"/>
      <c r="D3" s="136"/>
      <c r="E3" s="137"/>
      <c r="F3" s="135"/>
      <c r="G3" s="137"/>
      <c r="H3" s="123"/>
      <c r="I3" s="124"/>
      <c r="J3" s="125"/>
      <c r="K3" s="124" t="str">
        <f aca="false">IF(SUMIF(Budget!B34:B$35, 2 , Budget!G34:G$35)=0, "", SUMIF(Budget!B34:B$35, 2 , Budget!G34:G$35))</f>
        <v/>
      </c>
      <c r="L3" s="124" t="str">
        <f aca="false">IF(SUMIF(Budget!B46:B$53, 2 , Budget!G46:G$53)=0, "", SUMIF(Budget!B46:B$53, 2 , Budget!G46:G$53))</f>
        <v/>
      </c>
      <c r="M3" s="124" t="str">
        <f aca="false">IF(Budget!B31= 2 ,(Budget!G31),"")</f>
        <v/>
      </c>
      <c r="N3" s="124" t="str">
        <f aca="false">IF(Budget!B30= 2 ,(Budget!G30),"")</f>
        <v/>
      </c>
      <c r="O3" s="124" t="str">
        <f aca="false">IF(SUMIF(Budget!B38:B$39, 2 , Budget!G38:G$39)=0, "", SUMIF(Budget!B38:B$39, 2 , Budget!G38:G$39))</f>
        <v/>
      </c>
      <c r="P3" s="124" t="str">
        <f aca="false">IF(SUMIF(Budget!B27:B$28, 2 , Budget!G27:G$28)=0, "", SUMIF(Budget!B27:B$28, 2 , Budget!G27:G$28))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D3" s="0"/>
    </row>
    <row r="4" customFormat="false" ht="12.8" hidden="false" customHeight="false" outlineLevel="0" collapsed="false">
      <c r="B4" s="122" t="n">
        <v>3</v>
      </c>
      <c r="C4" s="135"/>
      <c r="D4" s="136"/>
      <c r="E4" s="137"/>
      <c r="F4" s="135"/>
      <c r="G4" s="137"/>
      <c r="H4" s="123"/>
      <c r="I4" s="124"/>
      <c r="J4" s="125"/>
      <c r="K4" s="124" t="str">
        <f aca="false">IF(SUMIF(Budget!B34:B$35, 3 , Budget!G34:G$35)=0, "", SUMIF(Budget!B34:B$35, 3 , Budget!G34:G$35))</f>
        <v/>
      </c>
      <c r="L4" s="124" t="str">
        <f aca="false">IF(SUMIF(Budget!B46:B$53, 3 , Budget!G46:G$53)=0, "", SUMIF(Budget!B46:B$53, 3 , Budget!G46:G$53))</f>
        <v/>
      </c>
      <c r="M4" s="124" t="str">
        <f aca="false">IF(Budget!B31= 3 ,(Budget!G31),"")</f>
        <v/>
      </c>
      <c r="N4" s="124" t="str">
        <f aca="false">IF(Budget!B30= 3 ,(Budget!G30),"")</f>
        <v/>
      </c>
      <c r="O4" s="124" t="str">
        <f aca="false">IF(SUMIF(Budget!B38:B$39, 3 , Budget!G38:G$39)=0, "", SUMIF(Budget!B38:B$39, 3 , Budget!G38:G$39))</f>
        <v/>
      </c>
      <c r="P4" s="124" t="str">
        <f aca="false">IF(SUMIF(Budget!B27:B$28, 3 , Budget!G27:G$28)=0, "", SUMIF(Budget!B27:B$28, 3 , Budget!G27:G$28))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D4" s="0"/>
    </row>
    <row r="5" customFormat="false" ht="12.8" hidden="false" customHeight="false" outlineLevel="0" collapsed="false">
      <c r="B5" s="122" t="n">
        <v>4</v>
      </c>
      <c r="C5" s="135"/>
      <c r="D5" s="136"/>
      <c r="E5" s="137"/>
      <c r="F5" s="135"/>
      <c r="G5" s="137"/>
      <c r="H5" s="123"/>
      <c r="I5" s="124"/>
      <c r="J5" s="125"/>
      <c r="K5" s="124" t="str">
        <f aca="false">IF(SUMIF(Budget!B34:B$35, 4 , Budget!G34:G$35)=0, "", SUMIF(Budget!B34:B$35, 4 , Budget!G34:G$35))</f>
        <v/>
      </c>
      <c r="L5" s="124" t="str">
        <f aca="false">IF(SUMIF(Budget!B46:B$53, 4 , Budget!G46:G$53)=0, "", SUMIF(Budget!B46:B$53, 4 , Budget!G46:G$53))</f>
        <v/>
      </c>
      <c r="M5" s="124" t="str">
        <f aca="false">IF(Budget!B31= 4 ,(Budget!G31),"")</f>
        <v/>
      </c>
      <c r="N5" s="124" t="str">
        <f aca="false">IF(Budget!B30= 4 ,(Budget!G30),"")</f>
        <v/>
      </c>
      <c r="O5" s="124" t="str">
        <f aca="false">IF(SUMIF(Budget!B38:B$39, 4 , Budget!G38:G$39)=0, "", SUMIF(Budget!B38:B$39, 4 , Budget!G38:G$39))</f>
        <v/>
      </c>
      <c r="P5" s="124" t="str">
        <f aca="false">IF(SUMIF(Budget!B27:B$28, 4 , Budget!G27:G$28)=0, "", SUMIF(Budget!B27:B$28, 4 , Budget!G27:G$28))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D5" s="0"/>
    </row>
    <row r="6" customFormat="false" ht="12.8" hidden="false" customHeight="false" outlineLevel="0" collapsed="false">
      <c r="B6" s="122" t="n">
        <v>5</v>
      </c>
      <c r="C6" s="135"/>
      <c r="D6" s="136"/>
      <c r="E6" s="137"/>
      <c r="F6" s="135"/>
      <c r="G6" s="137"/>
      <c r="H6" s="123"/>
      <c r="I6" s="124"/>
      <c r="J6" s="125"/>
      <c r="K6" s="124" t="str">
        <f aca="false">IF(SUMIF(Budget!B34:B$35, 5 , Budget!G34:G$35)=0, "", SUMIF(Budget!B34:B$35, 5 , Budget!G34:G$35))</f>
        <v/>
      </c>
      <c r="L6" s="124" t="str">
        <f aca="false">IF(SUMIF(Budget!B46:B$53, 5 , Budget!G46:G$53)=0, "", SUMIF(Budget!B46:B$53, 5 , Budget!G46:G$53))</f>
        <v/>
      </c>
      <c r="M6" s="124" t="str">
        <f aca="false">IF(Budget!B31= 5 ,(Budget!G31),"")</f>
        <v/>
      </c>
      <c r="N6" s="124" t="str">
        <f aca="false">IF(Budget!B30= 5 ,(Budget!G30),"")</f>
        <v/>
      </c>
      <c r="O6" s="124" t="str">
        <f aca="false">IF(SUMIF(Budget!B38:B$39, 5 , Budget!G38:G$39)=0, "", SUMIF(Budget!B38:B$39, 5 , Budget!G38:G$39))</f>
        <v/>
      </c>
      <c r="P6" s="124" t="str">
        <f aca="false">IF(SUMIF(Budget!B27:B$28, 5 , Budget!G27:G$28)=0, "", SUMIF(Budget!B27:B$28, 5 , Budget!G27:G$28))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D6" s="0"/>
    </row>
    <row r="7" customFormat="false" ht="12.8" hidden="false" customHeight="true" outlineLevel="0" collapsed="false">
      <c r="B7" s="122" t="n">
        <v>6</v>
      </c>
      <c r="C7" s="135"/>
      <c r="D7" s="136"/>
      <c r="E7" s="137"/>
      <c r="F7" s="135"/>
      <c r="G7" s="137"/>
      <c r="H7" s="123"/>
      <c r="I7" s="124"/>
      <c r="J7" s="125"/>
      <c r="K7" s="124" t="str">
        <f aca="false">IF(SUMIF(Budget!B34:B$35, 6 , Budget!G34:G$35)=0, "", SUMIF(Budget!B34:B$35, 6 , Budget!G34:G$35))</f>
        <v/>
      </c>
      <c r="L7" s="124" t="str">
        <f aca="false">IF(SUMIF(Budget!B46:B$53, 6 , Budget!G46:G$53)=0, "", SUMIF(Budget!B46:B$53, 6 , Budget!G46:G$53))</f>
        <v/>
      </c>
      <c r="M7" s="124" t="str">
        <f aca="false">IF(Budget!B31= 6 ,(Budget!G31),"")</f>
        <v/>
      </c>
      <c r="N7" s="124" t="str">
        <f aca="false">IF(Budget!B30= 6 ,(Budget!G30),"")</f>
        <v/>
      </c>
      <c r="O7" s="124" t="str">
        <f aca="false">IF(SUMIF(Budget!B38:B$39, 6 , Budget!G38:G$39)=0, "", SUMIF(Budget!B38:B$39, 6 , Budget!G38:G$39))</f>
        <v/>
      </c>
      <c r="P7" s="124" t="str">
        <f aca="false">IF(SUMIF(Budget!B27:B$28, 6 , Budget!G27:G$28)=0, "", SUMIF(Budget!B27:B$28, 6 , Budget!G27:G$28))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D7" s="0"/>
    </row>
    <row r="8" customFormat="false" ht="12.8" hidden="false" customHeight="false" outlineLevel="0" collapsed="false">
      <c r="B8" s="122" t="n">
        <v>7</v>
      </c>
      <c r="C8" s="135"/>
      <c r="D8" s="136"/>
      <c r="E8" s="137"/>
      <c r="F8" s="135"/>
      <c r="G8" s="137"/>
      <c r="H8" s="123"/>
      <c r="I8" s="124"/>
      <c r="J8" s="125"/>
      <c r="K8" s="124" t="str">
        <f aca="false">IF(SUMIF(Budget!B34:B$35, 7 , Budget!G34:G$35)=0, "", SUMIF(Budget!B34:B$35, 7 , Budget!G34:G$35))</f>
        <v/>
      </c>
      <c r="L8" s="124" t="str">
        <f aca="false">IF(SUMIF(Budget!B46:B$53, 7 , Budget!G46:G$53)=0, "", SUMIF(Budget!B46:B$53, 7 , Budget!G46:G$53))</f>
        <v/>
      </c>
      <c r="M8" s="124" t="str">
        <f aca="false">IF(Budget!B31= 7 ,(Budget!G31),"")</f>
        <v/>
      </c>
      <c r="N8" s="124" t="str">
        <f aca="false">IF(Budget!B30= 7 ,(Budget!G30),"")</f>
        <v/>
      </c>
      <c r="O8" s="124" t="str">
        <f aca="false">IF(SUMIF(Budget!B38:B$39, 7 , Budget!G38:G$39)=0, "", SUMIF(Budget!B38:B$39, 7 , Budget!G38:G$39))</f>
        <v/>
      </c>
      <c r="P8" s="124" t="str">
        <f aca="false">IF(SUMIF(Budget!B27:B$28, 7 , Budget!G27:G$28)=0, "", SUMIF(Budget!B27:B$28, 7 , Budget!G27:G$28))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D8" s="0"/>
    </row>
    <row r="9" customFormat="false" ht="12.8" hidden="false" customHeight="false" outlineLevel="0" collapsed="false">
      <c r="B9" s="122" t="n">
        <v>8</v>
      </c>
      <c r="C9" s="135"/>
      <c r="D9" s="136"/>
      <c r="E9" s="137"/>
      <c r="F9" s="135"/>
      <c r="G9" s="137"/>
      <c r="H9" s="123"/>
      <c r="I9" s="124"/>
      <c r="J9" s="125"/>
      <c r="K9" s="124" t="str">
        <f aca="false">IF(SUMIF(Budget!B34:B$35, 8 , Budget!G34:G$35)=0, "", SUMIF(Budget!B34:B$35, 8 , Budget!G34:G$35))</f>
        <v/>
      </c>
      <c r="L9" s="124" t="str">
        <f aca="false">IF(SUMIF(Budget!B46:B$53, 8 , Budget!G46:G$53)=0, "", SUMIF(Budget!B46:B$53, 8 , Budget!G46:G$53))</f>
        <v/>
      </c>
      <c r="M9" s="124" t="str">
        <f aca="false">IF(Budget!B31= 8 ,(Budget!G31),"")</f>
        <v/>
      </c>
      <c r="N9" s="124" t="str">
        <f aca="false">IF(Budget!B30= 8 ,(Budget!G30),"")</f>
        <v/>
      </c>
      <c r="O9" s="124" t="str">
        <f aca="false">IF(SUMIF(Budget!B38:B$39, 8 , Budget!G38:G$39)=0, "", SUMIF(Budget!B38:B$39, 8 , Budget!G38:G$39))</f>
        <v/>
      </c>
      <c r="P9" s="124" t="str">
        <f aca="false">IF(SUMIF(Budget!B27:B$28, 8 , Budget!G27:G$28)=0, "", SUMIF(Budget!B27:B$28, 8 , Budget!G27:G$28))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Budget!G34:G$35)=0, "", SUMIF(Budget!B34:B$35, 9 , Budget!G34:G$35))</f>
        <v/>
      </c>
      <c r="L10" s="124" t="str">
        <f aca="false">IF(SUMIF(Budget!B46:B$53, 9 , Budget!G46:G$53)=0, "", SUMIF(Budget!B46:B$53, 9 , Budget!G46:G$53))</f>
        <v/>
      </c>
      <c r="M10" s="124" t="str">
        <f aca="false">IF(Budget!B31= 9 ,(Budget!G31),"")</f>
        <v/>
      </c>
      <c r="N10" s="124" t="str">
        <f aca="false">IF(Budget!B30= 9 ,(Budget!G30),"")</f>
        <v/>
      </c>
      <c r="O10" s="124" t="str">
        <f aca="false">IF(SUMIF(Budget!B38:B$39, 9 , Budget!G38:G$39)=0, "", SUMIF(Budget!B38:B$39, 9 , Budget!G38:G$39))</f>
        <v/>
      </c>
      <c r="P10" s="124" t="str">
        <f aca="false">IF(SUMIF(Budget!B27:B$28, 9 , Budget!G27:G$28)=0, "", SUMIF(Budget!B27:B$28, 9 , Budget!G27:G$28))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Budget!G34:G$35)=0, "", SUMIF(Budget!B34:B$35, 10 , Budget!G34:G$35))</f>
        <v/>
      </c>
      <c r="L11" s="124" t="str">
        <f aca="false">IF(SUMIF(Budget!B46:B$53, 10 , Budget!G46:G$53)=0, "", SUMIF(Budget!B46:B$53, 10 , Budget!G46:G$53))</f>
        <v/>
      </c>
      <c r="M11" s="124" t="str">
        <f aca="false">IF(Budget!B31= 10 ,(Budget!G31),"")</f>
        <v/>
      </c>
      <c r="N11" s="124" t="str">
        <f aca="false">IF(Budget!B30= 10 ,(Budget!G30),"")</f>
        <v/>
      </c>
      <c r="O11" s="124" t="str">
        <f aca="false">IF(SUMIF(Budget!B38:B$39, 10 , Budget!G38:G$39)=0, "", SUMIF(Budget!B38:B$39, 10 , Budget!G38:G$39))</f>
        <v/>
      </c>
      <c r="P11" s="124" t="str">
        <f aca="false">IF(SUMIF(Budget!B27:B$28, 10 , Budget!G27:G$28)=0, "", SUMIF(Budget!B27:B$28, 10 , Budget!G27:G$28))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Budget!G34:G$35)=0, "", SUMIF(Budget!B34:B$35, 11 , Budget!G34:G$35))</f>
        <v/>
      </c>
      <c r="L12" s="124" t="str">
        <f aca="false">IF(SUMIF(Budget!B46:B$53, 11 , Budget!G46:G$53)=0, "", SUMIF(Budget!B46:B$53, 11 , Budget!G46:G$53))</f>
        <v/>
      </c>
      <c r="M12" s="124" t="str">
        <f aca="false">IF(Budget!B31= 11 ,(Budget!G31),"")</f>
        <v/>
      </c>
      <c r="N12" s="124" t="str">
        <f aca="false">IF(Budget!B30= 11 ,(Budget!G30),"")</f>
        <v/>
      </c>
      <c r="O12" s="124" t="str">
        <f aca="false">IF(SUMIF(Budget!B38:B$39, 11 , Budget!G38:G$39)=0, "", SUMIF(Budget!B38:B$39, 11 , Budget!G38:G$39))</f>
        <v/>
      </c>
      <c r="P12" s="124" t="str">
        <f aca="false">IF(SUMIF(Budget!B27:B$28, 11 , Budget!G27:G$28)=0, "", SUMIF(Budget!B27:B$28, 11 , Budget!G27:G$28))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Budget!G34:G$35)=0, "", SUMIF(Budget!B34:B$35, 12 , Budget!G34:G$35))</f>
        <v/>
      </c>
      <c r="L13" s="124" t="str">
        <f aca="false">IF(SUMIF(Budget!B46:B$53, 12 , Budget!G46:G$53)=0, "", SUMIF(Budget!B46:B$53, 12 , Budget!G46:G$53))</f>
        <v/>
      </c>
      <c r="M13" s="124" t="str">
        <f aca="false">IF(Budget!B31= 12 ,(Budget!G31),"")</f>
        <v/>
      </c>
      <c r="N13" s="124" t="str">
        <f aca="false">IF(Budget!B30= 12 ,(Budget!G30),"")</f>
        <v/>
      </c>
      <c r="O13" s="124" t="str">
        <f aca="false">IF(SUMIF(Budget!B38:B$39, 12 , Budget!G38:G$39)=0, "", SUMIF(Budget!B38:B$39, 12 , Budget!G38:G$39))</f>
        <v/>
      </c>
      <c r="P13" s="124" t="str">
        <f aca="false">IF(SUMIF(Budget!B27:B$28, 12 , Budget!G27:G$28)=0, "", SUMIF(Budget!B27:B$28, 12 , Budget!G27:G$28))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Budget!G34:G$35)=0, "", SUMIF(Budget!B34:B$35, 13 , Budget!G34:G$35))</f>
        <v/>
      </c>
      <c r="L14" s="124" t="str">
        <f aca="false">IF(SUMIF(Budget!B46:B$53, 13 , Budget!G46:G$53)=0, "", SUMIF(Budget!B46:B$53, 13 , Budget!G46:G$53))</f>
        <v/>
      </c>
      <c r="M14" s="124" t="str">
        <f aca="false">IF(Budget!B31= 13 ,(Budget!G31),"")</f>
        <v/>
      </c>
      <c r="N14" s="124" t="str">
        <f aca="false">IF(Budget!B30= 13 ,(Budget!G30),"")</f>
        <v/>
      </c>
      <c r="O14" s="124" t="str">
        <f aca="false">IF(SUMIF(Budget!B38:B$39, 13 , Budget!G38:G$39)=0, "", SUMIF(Budget!B38:B$39, 13 , Budget!G38:G$39))</f>
        <v/>
      </c>
      <c r="P14" s="124" t="str">
        <f aca="false">IF(SUMIF(Budget!B27:B$28, 13 , Budget!G27:G$28)=0, "", SUMIF(Budget!B27:B$28, 13 , Budget!G27:G$28))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Budget!G34:G$35)=0, "", SUMIF(Budget!B34:B$35, 14, Budget!G34:G$35))</f>
        <v/>
      </c>
      <c r="L15" s="124" t="str">
        <f aca="false">IF(SUMIF(Budget!B46:B$53, 14 , Budget!G46:G$53)=0, "", SUMIF(Budget!B46:B$53, 14, Budget!G46:G$53))</f>
        <v/>
      </c>
      <c r="M15" s="124" t="str">
        <f aca="false">IF(Budget!B31= 14 ,(Budget!G31),"")</f>
        <v/>
      </c>
      <c r="N15" s="124" t="str">
        <f aca="false">IF(Budget!B30= 14 ,(Budget!G30),"")</f>
        <v/>
      </c>
      <c r="O15" s="124" t="str">
        <f aca="false">IF(SUMIF(Budget!B38:B$39, 14 , Budget!G38:G$39)=0, "", SUMIF(Budget!B38:B$39, 14, Budget!G38:G$39))</f>
        <v/>
      </c>
      <c r="P15" s="124" t="str">
        <f aca="false">IF(SUMIF(Budget!B27:B$28, 14 , Budget!G27:G$28)=0, "", SUMIF(Budget!B27:B$28, 14, Budget!G27:G$28))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Budget!G34:G$35)=0, "", SUMIF(Budget!B34:B$35, 15 , Budget!G34:G$35))</f>
        <v/>
      </c>
      <c r="L16" s="124" t="str">
        <f aca="false">IF(SUMIF(Budget!B46:B$53, 15 , Budget!G46:G$53)=0, "", SUMIF(Budget!B46:B$53, 15 , Budget!G46:G$53))</f>
        <v/>
      </c>
      <c r="M16" s="124" t="str">
        <f aca="false">IF(Budget!B31= 15 ,(Budget!G31),"")</f>
        <v/>
      </c>
      <c r="N16" s="124" t="str">
        <f aca="false">IF(Budget!B30= 15 ,(Budget!G30),"")</f>
        <v/>
      </c>
      <c r="O16" s="124" t="str">
        <f aca="false">IF(SUMIF(Budget!B38:B$39, 15 , Budget!G38:G$39)=0, "", SUMIF(Budget!B38:B$39, 15 , Budget!G38:G$39))</f>
        <v/>
      </c>
      <c r="P16" s="124" t="str">
        <f aca="false">IF(SUMIF(Budget!B27:B$28, 15 , Budget!G27:G$28)=0, "", SUMIF(Budget!B27:B$28, 15 , Budget!G27:G$28))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Budget!G34:G$35)=0, "", SUMIF(Budget!B34:B$35, 16 , Budget!G34:G$35))</f>
        <v/>
      </c>
      <c r="L17" s="124" t="str">
        <f aca="false">IF(SUMIF(Budget!B46:B$53, 16 , Budget!G46:G$53)=0, "", SUMIF(Budget!B46:B$53, 16 , Budget!G46:G$53))</f>
        <v/>
      </c>
      <c r="M17" s="124" t="str">
        <f aca="false">IF(Budget!B31= 16 ,(Budget!G31),"")</f>
        <v/>
      </c>
      <c r="N17" s="124" t="str">
        <f aca="false">IF(Budget!B30= 16 ,(Budget!G30),"")</f>
        <v/>
      </c>
      <c r="O17" s="124" t="str">
        <f aca="false">IF(SUMIF(Budget!B38:B$39, 16 , Budget!G38:G$39)=0, "", SUMIF(Budget!B38:B$39, 16 , Budget!G38:G$39))</f>
        <v/>
      </c>
      <c r="P17" s="124" t="str">
        <f aca="false">IF(SUMIF(Budget!B27:B$28, 16 , Budget!G27:G$28)=0, "", SUMIF(Budget!B27:B$28, 16 , Budget!G27:G$28))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Budget!G34:G$35)=0, "", SUMIF(Budget!B34:B$35, 17 , Budget!G34:G$35))</f>
        <v/>
      </c>
      <c r="L18" s="124" t="str">
        <f aca="false">IF(SUMIF(Budget!B46:B$53, 17 , Budget!G46:G$53)=0, "", SUMIF(Budget!B46:B$53, 17 , Budget!G46:G$53))</f>
        <v/>
      </c>
      <c r="M18" s="124" t="str">
        <f aca="false">IF(Budget!B31= 17 ,(Budget!G31),"")</f>
        <v/>
      </c>
      <c r="N18" s="124" t="str">
        <f aca="false">IF(Budget!B30= 17 ,(Budget!G30),"")</f>
        <v/>
      </c>
      <c r="O18" s="124" t="str">
        <f aca="false">IF(SUMIF(Budget!B38:B$39, 17 , Budget!G38:G$39)=0, "", SUMIF(Budget!B38:B$39, 17 , Budget!G38:G$39))</f>
        <v/>
      </c>
      <c r="P18" s="124" t="str">
        <f aca="false">IF(SUMIF(Budget!B27:B$28, 17 , Budget!G27:G$28)=0, "", SUMIF(Budget!B27:B$28, 17 , Budget!G27:G$28))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Budget!G34:G$35)=0, "", SUMIF(Budget!B34:B$35, 18 , Budget!G34:G$35))</f>
        <v/>
      </c>
      <c r="L19" s="124" t="str">
        <f aca="false">IF(SUMIF(Budget!B46:B$53, 18 , Budget!G46:G$53)=0, "", SUMIF(Budget!B46:B$53, 18 , Budget!G46:G$53))</f>
        <v/>
      </c>
      <c r="M19" s="124" t="str">
        <f aca="false">IF(Budget!B31= 18 ,(Budget!G31),"")</f>
        <v/>
      </c>
      <c r="N19" s="124" t="str">
        <f aca="false">IF(Budget!B30= 18 ,(Budget!G30),"")</f>
        <v/>
      </c>
      <c r="O19" s="124" t="str">
        <f aca="false">IF(SUMIF(Budget!B38:B$39, 18 , Budget!G38:G$39)=0, "", SUMIF(Budget!B38:B$39, 18 , Budget!G38:G$39))</f>
        <v/>
      </c>
      <c r="P19" s="124" t="str">
        <f aca="false">IF(SUMIF(Budget!B27:B$28, 18 , Budget!G27:G$28)=0, "", SUMIF(Budget!B27:B$28, 18 , Budget!G27:G$28))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Budget!G34:G$35)=0, "", SUMIF(Budget!B34:B$35, 19 , Budget!G34:G$35))</f>
        <v/>
      </c>
      <c r="L20" s="124" t="str">
        <f aca="false">IF(SUMIF(Budget!B46:B$53, 19 , Budget!G46:G$53)=0, "", SUMIF(Budget!B46:B$53, 19 , Budget!G46:G$53))</f>
        <v/>
      </c>
      <c r="M20" s="124" t="str">
        <f aca="false">IF(Budget!B31= 19 ,(Budget!G31),"")</f>
        <v/>
      </c>
      <c r="N20" s="124" t="str">
        <f aca="false">IF(Budget!B30= 19 ,(Budget!G30),"")</f>
        <v/>
      </c>
      <c r="O20" s="124" t="str">
        <f aca="false">IF(SUMIF(Budget!B38:B$39, 19 , Budget!G38:G$39)=0, "", SUMIF(Budget!B38:B$39, 19 , Budget!G38:G$39))</f>
        <v/>
      </c>
      <c r="P20" s="124" t="str">
        <f aca="false">IF(SUMIF(Budget!B27:B$28, 19 , Budget!G27:G$28)=0, "", SUMIF(Budget!B27:B$28, 19 , Budget!G27:G$28))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Budget!G34:G$35)=0, "", SUMIF(Budget!B34:B$35, 20 , Budget!G34:G$35))</f>
        <v/>
      </c>
      <c r="L21" s="124" t="str">
        <f aca="false">IF(SUMIF(Budget!B46:B$53, 20 , Budget!G46:G$53)=0, "", SUMIF(Budget!B46:B$53, 20 , Budget!G46:G$53))</f>
        <v/>
      </c>
      <c r="M21" s="124" t="str">
        <f aca="false">IF(Budget!B31= 20 ,(Budget!G31),"")</f>
        <v/>
      </c>
      <c r="N21" s="124" t="str">
        <f aca="false">IF(Budget!B30= 20 ,(Budget!G30),"")</f>
        <v/>
      </c>
      <c r="O21" s="124" t="str">
        <f aca="false">IF(SUMIF(Budget!B38:B$39, 20 , Budget!G38:G$39)=0, "", SUMIF(Budget!B38:B$39, 20 , Budget!G38:G$39))</f>
        <v/>
      </c>
      <c r="P21" s="124" t="str">
        <f aca="false">IF(SUMIF(Budget!B27:B$28, 20 , Budget!G27:G$28)=0, "", SUMIF(Budget!B27:B$28, 20 , Budget!G27:G$28))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Budget!G34:G$35)=0, "", SUMIF(Budget!B34:B$35, 21 , Budget!G34:G$35))</f>
        <v/>
      </c>
      <c r="L22" s="124" t="str">
        <f aca="false">IF(SUMIF(Budget!B46:B$53, 21 , Budget!G46:G$53)=0, "", SUMIF(Budget!B46:B$53, 21 , Budget!G46:G$53))</f>
        <v/>
      </c>
      <c r="M22" s="124" t="str">
        <f aca="false">IF(Budget!B31= 21 ,(Budget!G31),"")</f>
        <v/>
      </c>
      <c r="N22" s="124" t="str">
        <f aca="false">IF(Budget!B30= 21 ,(Budget!G30),"")</f>
        <v/>
      </c>
      <c r="O22" s="124" t="str">
        <f aca="false">IF(SUMIF(Budget!B38:B$39, 21 , Budget!G38:G$39)=0, "", SUMIF(Budget!B38:B$39, 21 , Budget!G38:G$39))</f>
        <v/>
      </c>
      <c r="P22" s="124" t="str">
        <f aca="false">IF(SUMIF(Budget!B27:B$28, 21 , Budget!G27:G$28)=0, "", SUMIF(Budget!B27:B$28, 21 , Budget!G27:G$28))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Budget!G34:G$35)=0, "", SUMIF(Budget!B34:B$35, 22 , Budget!G34:G$35))</f>
        <v/>
      </c>
      <c r="L23" s="124" t="str">
        <f aca="false">IF(SUMIF(Budget!B46:B$53, 22 , Budget!G46:G$53)=0, "", SUMIF(Budget!B46:B$53, 22 , Budget!G46:G$53))</f>
        <v/>
      </c>
      <c r="M23" s="124" t="str">
        <f aca="false">IF(Budget!B31= 22 ,(Budget!G31),"")</f>
        <v/>
      </c>
      <c r="N23" s="124" t="str">
        <f aca="false">IF(Budget!B30= 22 ,(Budget!G30),"")</f>
        <v/>
      </c>
      <c r="O23" s="124" t="str">
        <f aca="false">IF(SUMIF(Budget!B38:B$39, 22 , Budget!G38:G$39)=0, "", SUMIF(Budget!B38:B$39, 22 , Budget!G38:G$39))</f>
        <v/>
      </c>
      <c r="P23" s="124" t="str">
        <f aca="false">IF(SUMIF(Budget!B27:B$28, 22 , Budget!G27:G$28)=0, "", SUMIF(Budget!B27:B$28, 22 , Budget!G27:G$28))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Budget!G34:G$35)=0, "", SUMIF(Budget!B34:B$35, 23 , Budget!G34:G$35))</f>
        <v/>
      </c>
      <c r="L24" s="124" t="str">
        <f aca="false">IF(SUMIF(Budget!B46:B$53, 23 , Budget!G46:G$53)=0, "", SUMIF(Budget!B46:B$53, 23 , Budget!G46:G$53))</f>
        <v/>
      </c>
      <c r="M24" s="124" t="str">
        <f aca="false">IF(Budget!B31= 23 ,(Budget!G31),"")</f>
        <v/>
      </c>
      <c r="N24" s="124" t="str">
        <f aca="false">IF(Budget!B30= 23 ,(Budget!G30),"")</f>
        <v/>
      </c>
      <c r="O24" s="124" t="str">
        <f aca="false">IF(SUMIF(Budget!B38:B$39, 23 , Budget!G38:G$39)=0, "", SUMIF(Budget!B38:B$39, 23 , Budget!G38:G$39))</f>
        <v/>
      </c>
      <c r="P24" s="124" t="str">
        <f aca="false">IF(SUMIF(Budget!B27:B$28, 23 , Budget!G27:G$28)=0, "", SUMIF(Budget!B27:B$28, 23 , Budget!G27:G$28))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Budget!G34:G$35)=0, "", SUMIF(Budget!B34:B$35, 24 , Budget!G34:G$35))</f>
        <v/>
      </c>
      <c r="L25" s="124" t="str">
        <f aca="false">IF(SUMIF(Budget!B46:B$53, 24 , Budget!G46:G$53)=0, "", SUMIF(Budget!B46:B$53, 24 , Budget!G46:G$53))</f>
        <v/>
      </c>
      <c r="M25" s="124" t="str">
        <f aca="false">IF(Budget!B31= 24 ,(Budget!G31),"")</f>
        <v/>
      </c>
      <c r="N25" s="124" t="str">
        <f aca="false">IF(Budget!B30= 24 ,(Budget!G30),"")</f>
        <v/>
      </c>
      <c r="O25" s="124" t="str">
        <f aca="false">IF(SUMIF(Budget!B38:B$39, 24 , Budget!G38:G$39)=0, "", SUMIF(Budget!B38:B$39, 24 , Budget!G38:G$39))</f>
        <v/>
      </c>
      <c r="P25" s="124" t="str">
        <f aca="false">IF(SUMIF(Budget!B27:B$28, 24 , Budget!G27:G$28)=0, "", SUMIF(Budget!B27:B$28, 24 , Budget!G27:G$28))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Budget!G34:G$35)=0, "", SUMIF(Budget!B34:B$35, 25 , Budget!G34:G$35))</f>
        <v/>
      </c>
      <c r="L26" s="124" t="str">
        <f aca="false">IF(SUMIF(Budget!B46:B$53, 25 , Budget!G46:G$53)=0, "", SUMIF(Budget!B46:B$53, 25 , Budget!G46:G$53))</f>
        <v/>
      </c>
      <c r="M26" s="124" t="str">
        <f aca="false">IF(Budget!B31= 26 ,(Budget!G31),"")</f>
        <v/>
      </c>
      <c r="N26" s="124" t="str">
        <f aca="false">IF(Budget!B30= 25 ,(Budget!G30),"")</f>
        <v/>
      </c>
      <c r="O26" s="124" t="str">
        <f aca="false">IF(SUMIF(Budget!B38:B$39, 25 , Budget!G38:G$39)=0, "", SUMIF(Budget!B38:B$39, 25 , Budget!G38:G$39))</f>
        <v/>
      </c>
      <c r="P26" s="124" t="str">
        <f aca="false">IF(SUMIF(Budget!B27:B$28, 25 , Budget!G27:G$28)=0, "", SUMIF(Budget!B27:B$28, 25 , Budget!G27:G$28))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Budget!G34:G$35)=0, "", SUMIF(Budget!B34:B$35, 26 , Budget!G34:G$35))</f>
        <v/>
      </c>
      <c r="L27" s="124" t="str">
        <f aca="false">IF(SUMIF(Budget!B46:B$53, 26 , Budget!G46:G$53)=0, "", SUMIF(Budget!B46:B$53, 26 , Budget!G46:G$53))</f>
        <v/>
      </c>
      <c r="M27" s="124" t="str">
        <f aca="false">IF(Budget!B31= 26 ,(Budget!G31),"")</f>
        <v/>
      </c>
      <c r="N27" s="124" t="str">
        <f aca="false">IF(Budget!B30= 26 ,(Budget!G30),"")</f>
        <v/>
      </c>
      <c r="O27" s="124" t="str">
        <f aca="false">IF(SUMIF(Budget!B38:B$39, 26 , Budget!G38:G$39)=0, "", SUMIF(Budget!B38:B$39, 26 , Budget!G38:G$39))</f>
        <v/>
      </c>
      <c r="P27" s="124" t="str">
        <f aca="false">IF(SUMIF(Budget!B27:B$28, 26 , Budget!G27:G$28)=0, "", SUMIF(Budget!B27:B$28, 26 , Budget!G27:G$28))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Budget!G34:G$35)=0, "", SUMIF(Budget!B34:B$35, 27 , Budget!G34:G$35))</f>
        <v/>
      </c>
      <c r="L28" s="124" t="str">
        <f aca="false">IF(SUMIF(Budget!B46:B$53, 27 , Budget!G46:G$53)=0, "", SUMIF(Budget!B46:B$53, 27 , Budget!G46:G$53))</f>
        <v/>
      </c>
      <c r="M28" s="124" t="str">
        <f aca="false">IF(Budget!B31= 27 ,(Budget!G31),"")</f>
        <v/>
      </c>
      <c r="N28" s="124" t="str">
        <f aca="false">IF(Budget!B30= 27 ,(Budget!G30),"")</f>
        <v/>
      </c>
      <c r="O28" s="124" t="str">
        <f aca="false">IF(SUMIF(Budget!B38:B$39, 27 , Budget!G38:G$39)=0, "", SUMIF(Budget!B38:B$39, 27 , Budget!G38:G$39))</f>
        <v/>
      </c>
      <c r="P28" s="124" t="str">
        <f aca="false">IF(SUMIF(Budget!B27:B$28, 27 , Budget!G27:G$28)=0, "", SUMIF(Budget!B27:B$28, 27 , Budget!G27:G$28))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Budget!G34:G$35)=0, "", SUMIF(Budget!B34:B$35, 28 , Budget!G34:G$35))</f>
        <v/>
      </c>
      <c r="L29" s="124" t="str">
        <f aca="false">IF(SUMIF(Budget!B46:B$53, 28 , Budget!G46:G$53)=0, "", SUMIF(Budget!B46:B$53, 28 , Budget!G46:G$53))</f>
        <v/>
      </c>
      <c r="M29" s="124" t="str">
        <f aca="false">IF(Budget!B31= 28 ,(Budget!G31),"")</f>
        <v/>
      </c>
      <c r="N29" s="124" t="str">
        <f aca="false">IF(Budget!B30= 28 ,(Budget!G30),"")</f>
        <v/>
      </c>
      <c r="O29" s="124" t="str">
        <f aca="false">IF(SUMIF(Budget!B38:B$39, 28 , Budget!G38:G$39)=0, "", SUMIF(Budget!B38:B$39, 28 , Budget!G38:G$39))</f>
        <v/>
      </c>
      <c r="P29" s="124" t="str">
        <f aca="false">IF(SUMIF(Budget!B27:B$28, 28 , Budget!G27:G$28)=0, "", SUMIF(Budget!B27:B$28, 28 , Budget!G27:G$28))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Budget!G34:G$35)=0, "", SUMIF(Budget!B34:B$35, 29 , Budget!G34:G$35))</f>
        <v/>
      </c>
      <c r="L30" s="124" t="str">
        <f aca="false">IF(SUMIF(Budget!B46:B$53, 29 , Budget!G46:G$53)=0, "", SUMIF(Budget!B46:B$53, 29 , Budget!G46:G$53))</f>
        <v/>
      </c>
      <c r="M30" s="124" t="str">
        <f aca="false">IF(Budget!B31= 29,(Budget!G31),"")</f>
        <v/>
      </c>
      <c r="N30" s="124" t="str">
        <f aca="false">IF(Budget!B30= 29,(Budget!G30),"")</f>
        <v/>
      </c>
      <c r="O30" s="124" t="str">
        <f aca="false">IF(SUMIF(Budget!B38:B$39, 29 , Budget!G38:G$39)=0, "", SUMIF(Budget!B38:B$39, 29 , Budget!G38:G$39))</f>
        <v/>
      </c>
      <c r="P30" s="124" t="str">
        <f aca="false">IF(SUMIF(Budget!B27:B$28, 29 , Budget!G27:G$28)=0, "", SUMIF(Budget!B27:B$28, 29 , Budget!G27:G$28))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Budget!G34:G$35)=0, "", SUMIF(Budget!B34:B$35, 29 , Budget!G34:G$35))</f>
        <v/>
      </c>
      <c r="L31" s="124" t="str">
        <f aca="false">IF(SUMIF(Budget!B46:B$53, 30 , Budget!G46:G$53)=0, "", SUMIF(Budget!B46:B$53, 30 , Budget!G46:G$53))</f>
        <v/>
      </c>
      <c r="M31" s="124" t="str">
        <f aca="false">IF(Budget!B31= 30 ,(Budget!G31),"")</f>
        <v/>
      </c>
      <c r="N31" s="124" t="str">
        <f aca="false">IF(Budget!B30= 30 ,(Budget!G30),"")</f>
        <v/>
      </c>
      <c r="O31" s="124" t="str">
        <f aca="false">IF(SUMIF(Budget!B38:B$39, 30 , Budget!G38:G$39)=0, "", SUMIF(Budget!B38:B$39, 30 , Budget!G38:G$39))</f>
        <v/>
      </c>
      <c r="P31" s="124" t="str">
        <f aca="false">IF(SUMIF(Budget!B27:B$28, 30 , Budget!G27:G$28)=0, "", SUMIF(Budget!B27:B$28, 30 , Budget!G27:G$28))</f>
        <v/>
      </c>
      <c r="Q31" s="126"/>
      <c r="R31" s="127"/>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Budget!G34:G$35)=0, "", SUMIF(Budget!B34:B$35, 36 , Budget!G34:G$35))</f>
        <v/>
      </c>
      <c r="L32" s="124" t="str">
        <f aca="false">IF(SUMIF(Budget!B46:B$53, 36 , Budget!G46:G$53)=0, "", SUMIF(Budget!B46:B$53, 36 , Budget!G46:G$53))</f>
        <v/>
      </c>
      <c r="M32" s="124" t="str">
        <f aca="false">IF(Budget!B31= 36 ,(Budget!G31),"")</f>
        <v/>
      </c>
      <c r="N32" s="124" t="str">
        <f aca="false">IF(Budget!B30= 36 ,(Budget!G30),"")</f>
        <v/>
      </c>
      <c r="O32" s="124" t="str">
        <f aca="false">IF(SUMIF(Budget!B38:B$39, 36 , Budget!G38:G$39)=0, "", SUMIF(Budget!B38:B$39, 36 , Budget!G38:G$39))</f>
        <v/>
      </c>
      <c r="P32" s="124" t="str">
        <f aca="false">IF(SUMIF(Budget!B27:B$28, 36 , Budget!G27:G$28)=0, "", SUMIF(Budget!B27:B$28, 36 , Budget!G27:G$28))</f>
        <v/>
      </c>
      <c r="Q32" s="126"/>
      <c r="R32" s="127"/>
      <c r="S32" s="128" t="str">
        <f aca="false">IF(SUM(C32:Q32) &gt; 0, -SUM(C32:Q32), "-")</f>
        <v>-</v>
      </c>
      <c r="T32" s="138" t="str">
        <f aca="false">IF(S32&lt;0, S32/S$36, "")</f>
        <v/>
      </c>
      <c r="U32" s="139"/>
      <c r="V32" s="131" t="n">
        <f aca="false">B32</f>
        <v>31</v>
      </c>
      <c r="W32" s="140"/>
      <c r="X32" s="140"/>
      <c r="Z32" s="147"/>
      <c r="AA32" s="148"/>
      <c r="AB32" s="149"/>
      <c r="AC32" s="150" t="str">
        <f aca="false">IF(SUM(Z32:AB32)=0,"-",-SUM(Z32:AB32))</f>
        <v>-</v>
      </c>
      <c r="AD32" s="151" t="s">
        <v>114</v>
      </c>
      <c r="AE32" s="146"/>
      <c r="AF32" s="146"/>
      <c r="AG32" s="146"/>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D36" s="0"/>
    </row>
    <row r="37" customFormat="false" ht="12.8" hidden="false" customHeight="false" outlineLevel="0" collapsed="false">
      <c r="B37" s="173" t="s">
        <v>118</v>
      </c>
      <c r="C37" s="170" t="str">
        <f aca="false">IF(SUM(C2:C32) &gt; 0, -SUM(C2:C32)/31, "")</f>
        <v/>
      </c>
      <c r="D37" s="170" t="str">
        <f aca="false">IF(SUM(D2:D32) &gt; 0, -SUM(D2:D32)/31, "")</f>
        <v/>
      </c>
      <c r="E37" s="170" t="str">
        <f aca="false">IF(SUM(E2:E32) &gt; 0, -SUM(E2:E32)/31, "")</f>
        <v/>
      </c>
      <c r="F37" s="170" t="str">
        <f aca="false">IF(SUM(F2:F32) &gt; 0, -SUM(F2:F32)/31, "")</f>
        <v/>
      </c>
      <c r="G37" s="170" t="str">
        <f aca="false">IF(SUM(G2:G32) &gt; 0, -SUM(G2:G32)/31, "")</f>
        <v/>
      </c>
      <c r="H37" s="170" t="str">
        <f aca="false">IF(SUM(H2:H32) &gt; 0, -SUM(H2:H32)/31, "")</f>
        <v/>
      </c>
      <c r="I37" s="170" t="str">
        <f aca="false">IF(SUM(I2:I32) &gt; 0, -SUM(I2:I32)/31, "")</f>
        <v/>
      </c>
      <c r="J37" s="170" t="str">
        <f aca="false">IF(SUM(J2:J32) &gt; 0, -SUM(J2:J32)/31, "")</f>
        <v/>
      </c>
      <c r="K37" s="170" t="str">
        <f aca="false">IF(SUM(K2:K32) &gt; 0, -SUM(K2:K32)/31, "")</f>
        <v/>
      </c>
      <c r="L37" s="170" t="str">
        <f aca="false">IF(SUM(L2:L32) &gt; 0, -SUM(L2:L32)/31, "")</f>
        <v/>
      </c>
      <c r="M37" s="170" t="str">
        <f aca="false">IF(SUM(M2:M32) &gt; 0, -SUM(M2:M32)/31, "")</f>
        <v/>
      </c>
      <c r="N37" s="170" t="str">
        <f aca="false">IF(SUM(N2:N32) &gt; 0, -SUM(N2:N32)/31, "")</f>
        <v/>
      </c>
      <c r="O37" s="170" t="str">
        <f aca="false">IF(SUM(O2:O32) &gt; 0, -SUM(O2:O32)/31, "")</f>
        <v/>
      </c>
      <c r="P37" s="170" t="str">
        <f aca="false">IF(SUM(P2:P32) &gt; 0, -SUM(P2:P32)/31, "")</f>
        <v/>
      </c>
      <c r="Q37" s="170" t="str">
        <f aca="false">IF(SUM(Q2:Q32) &gt; 0, -SUM(Q2:Q32)/31, "")</f>
        <v/>
      </c>
      <c r="R37" s="170"/>
      <c r="S37" s="174" t="str">
        <f aca="false">IF(SUM(S2:S32) &lt; 0, SUM(S2:S32)/31, "")</f>
        <v/>
      </c>
      <c r="T37" s="174"/>
      <c r="U37" s="174" t="str">
        <f aca="false">IF(SUM(U2:U32) &gt; 0, SUM(U2:U32)/31, "")</f>
        <v/>
      </c>
      <c r="V37" s="174" t="str">
        <f aca="false">IF(ISNUMBER(U37),SUM(S37:U37),"")</f>
        <v/>
      </c>
      <c r="W37" s="174"/>
      <c r="Z37" s="170" t="str">
        <f aca="false">IF(SUM(Z2:Z32) &gt; 0, 0-SUM(Z2:Z32)/31, "")</f>
        <v/>
      </c>
      <c r="AA37" s="170" t="str">
        <f aca="false">IF(SUM(AA2:AA32) &gt; 0, 0-SUM(AA2:AA32)/31, "")</f>
        <v/>
      </c>
      <c r="AB37" s="170" t="str">
        <f aca="false">IF(SUM(AB2:AB32) &gt; 0, 0-SUM(AB2:AB32)/31, "")</f>
        <v/>
      </c>
      <c r="AC37" s="174" t="str">
        <f aca="false">IF(SUM(AC2:AC32) &lt; 0, SUM(AC2:AC32)/31, "")</f>
        <v/>
      </c>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{772D6A66-7B3E-4EAD-862A-B535D2529260}</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772D6A66-7B3E-4EAD-862A-B535D2529260}">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18</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Budget!H34:H$35)=0, "", SUMIF(Budget!B34:B$35, 1 , Budget!H34:H$35))</f>
        <v/>
      </c>
      <c r="L2" s="124" t="str">
        <f aca="false">IF(SUMIF(Budget!B46:B$53, 1 , Budget!H46:H$53)=0, "", SUMIF(Budget!B46:B$53, 1 , Budget!H46:H$53))</f>
        <v/>
      </c>
      <c r="M2" s="124" t="str">
        <f aca="false">IF(Budget!B31= 1 ,(Budget!H31),"")</f>
        <v/>
      </c>
      <c r="N2" s="124" t="str">
        <f aca="false">IF(Budget!B30= 1 ,(Budget!H30),"")</f>
        <v/>
      </c>
      <c r="O2" s="124" t="str">
        <f aca="false">IF(SUMIF(Budget!B38:B$39, 1 , Budget!H38:H$39)=0, "", SUMIF(Budget!B38:B$39, 1 , Budget!H38:H$39))</f>
        <v/>
      </c>
      <c r="P2" s="124" t="str">
        <f aca="false">IF(SUMIF(Budget!B27:B$28, 1 , Budget!H27:H$28)=0, "", SUMIF(Budget!B27:B$28, 1 , Budget!H27:H$28))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Budget!H34:H$35)=0, "", SUMIF(Budget!B34:B$35, 2 , Budget!H34:H$35))</f>
        <v/>
      </c>
      <c r="L3" s="124" t="str">
        <f aca="false">IF(SUMIF(Budget!B46:B$53, 2 , Budget!H46:H$53)=0, "", SUMIF(Budget!B46:B$53, 2 , Budget!H46:H$53))</f>
        <v/>
      </c>
      <c r="M3" s="124" t="str">
        <f aca="false">IF(Budget!B31= 2 ,(Budget!H31),"")</f>
        <v/>
      </c>
      <c r="N3" s="124" t="str">
        <f aca="false">IF(Budget!B30= 2 ,(Budget!H30),"")</f>
        <v/>
      </c>
      <c r="O3" s="124" t="str">
        <f aca="false">IF(SUMIF(Budget!B38:B$39, 2 , Budget!H38:H$39)=0, "", SUMIF(Budget!B38:B$39, 2 , Budget!H38:H$39))</f>
        <v/>
      </c>
      <c r="P3" s="124" t="str">
        <f aca="false">IF(SUMIF(Budget!B27:B$28, 2 , Budget!H27:H$28)=0, "", SUMIF(Budget!B27:B$28, 2 , Budget!H27:H$28))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C3" s="0"/>
      <c r="XFD3" s="0"/>
    </row>
    <row r="4" customFormat="false" ht="12.8" hidden="false" customHeight="false" outlineLevel="0" collapsed="false">
      <c r="B4" s="122" t="n">
        <v>3</v>
      </c>
      <c r="C4" s="135"/>
      <c r="D4" s="136"/>
      <c r="E4" s="137"/>
      <c r="F4" s="135"/>
      <c r="G4" s="137"/>
      <c r="H4" s="123"/>
      <c r="I4" s="124"/>
      <c r="J4" s="125"/>
      <c r="K4" s="124" t="str">
        <f aca="false">IF(SUMIF(Budget!B34:B$35, 3 , Budget!H34:H$35)=0, "", SUMIF(Budget!B34:B$35, 3 , Budget!H34:H$35))</f>
        <v/>
      </c>
      <c r="L4" s="124" t="str">
        <f aca="false">IF(SUMIF(Budget!B46:B$53, 3 , Budget!H46:H$53)=0, "", SUMIF(Budget!B46:B$53, 3 , Budget!H46:H$53))</f>
        <v/>
      </c>
      <c r="M4" s="124" t="str">
        <f aca="false">IF(Budget!B31= 3 ,(Budget!H31),"")</f>
        <v/>
      </c>
      <c r="N4" s="124" t="str">
        <f aca="false">IF(Budget!B30= 3 ,(Budget!H30),"")</f>
        <v/>
      </c>
      <c r="O4" s="124" t="str">
        <f aca="false">IF(SUMIF(Budget!B38:B$39, 3 , Budget!H38:H$39)=0, "", SUMIF(Budget!B38:B$39, 3 , Budget!H38:H$39))</f>
        <v/>
      </c>
      <c r="P4" s="124" t="str">
        <f aca="false">IF(SUMIF(Budget!B27:B$28, 3 , Budget!H27:H$28)=0, "", SUMIF(Budget!B27:B$28, 3 , Budget!H27:H$28))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c r="F5" s="135"/>
      <c r="G5" s="137"/>
      <c r="H5" s="123"/>
      <c r="I5" s="124"/>
      <c r="J5" s="125"/>
      <c r="K5" s="124" t="str">
        <f aca="false">IF(SUMIF(Budget!B34:B$35, 4 , Budget!H34:H$35)=0, "", SUMIF(Budget!B34:B$35, 4 , Budget!H34:H$35))</f>
        <v/>
      </c>
      <c r="L5" s="124" t="str">
        <f aca="false">IF(SUMIF(Budget!B46:B$53, 4 , Budget!H46:H$53)=0, "", SUMIF(Budget!B46:B$53, 4 , Budget!H46:H$53))</f>
        <v/>
      </c>
      <c r="M5" s="124" t="str">
        <f aca="false">IF(Budget!B31= 4 ,(Budget!H31),"")</f>
        <v/>
      </c>
      <c r="N5" s="124" t="str">
        <f aca="false">IF(Budget!B30= 4 ,(Budget!H30),"")</f>
        <v/>
      </c>
      <c r="O5" s="124" t="str">
        <f aca="false">IF(SUMIF(Budget!B38:B$39, 4 , Budget!H38:H$39)=0, "", SUMIF(Budget!B38:B$39, 4 , Budget!H38:H$39))</f>
        <v/>
      </c>
      <c r="P5" s="124" t="str">
        <f aca="false">IF(SUMIF(Budget!B27:B$28, 4 , Budget!H27:H$28)=0, "", SUMIF(Budget!B27:B$28, 4 , Budget!H27:H$28))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C5" s="0"/>
      <c r="XFD5" s="0"/>
    </row>
    <row r="6" customFormat="false" ht="12.8" hidden="false" customHeight="false" outlineLevel="0" collapsed="false">
      <c r="B6" s="122" t="n">
        <v>5</v>
      </c>
      <c r="C6" s="135"/>
      <c r="D6" s="136"/>
      <c r="E6" s="137"/>
      <c r="F6" s="135"/>
      <c r="G6" s="137"/>
      <c r="H6" s="123"/>
      <c r="I6" s="124"/>
      <c r="J6" s="125"/>
      <c r="K6" s="124" t="str">
        <f aca="false">IF(SUMIF(Budget!B34:B$35, 5 , Budget!H34:H$35)=0, "", SUMIF(Budget!B34:B$35, 5 , Budget!H34:H$35))</f>
        <v/>
      </c>
      <c r="L6" s="124" t="str">
        <f aca="false">IF(SUMIF(Budget!B46:B$53, 5 , Budget!H46:H$53)=0, "", SUMIF(Budget!B46:B$53, 5 , Budget!H46:H$53))</f>
        <v/>
      </c>
      <c r="M6" s="124" t="str">
        <f aca="false">IF(Budget!B31= 5 ,(Budget!H31),"")</f>
        <v/>
      </c>
      <c r="N6" s="124" t="str">
        <f aca="false">IF(Budget!B30= 5 ,(Budget!H30),"")</f>
        <v/>
      </c>
      <c r="O6" s="124" t="str">
        <f aca="false">IF(SUMIF(Budget!B38:B$39, 5 , Budget!H38:H$39)=0, "", SUMIF(Budget!B38:B$39, 5 , Budget!H38:H$39))</f>
        <v/>
      </c>
      <c r="P6" s="124" t="str">
        <f aca="false">IF(SUMIF(Budget!B27:B$28, 5 , Budget!H27:H$28)=0, "", SUMIF(Budget!B27:B$28, 5 , Budget!H27:H$28))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Budget!H34:H$35)=0, "", SUMIF(Budget!B34:B$35, 6 , Budget!H34:H$35))</f>
        <v/>
      </c>
      <c r="L7" s="124" t="str">
        <f aca="false">IF(SUMIF(Budget!B46:B$53, 6 , Budget!H46:H$53)=0, "", SUMIF(Budget!B46:B$53, 6 , Budget!H46:H$53))</f>
        <v/>
      </c>
      <c r="M7" s="124" t="str">
        <f aca="false">IF(Budget!B31= 6 ,(Budget!H31),"")</f>
        <v/>
      </c>
      <c r="N7" s="124" t="str">
        <f aca="false">IF(Budget!B30= 6 ,(Budget!H30),"")</f>
        <v/>
      </c>
      <c r="O7" s="124" t="str">
        <f aca="false">IF(SUMIF(Budget!B38:B$39, 6 , Budget!H38:H$39)=0, "", SUMIF(Budget!B38:B$39, 6 , Budget!H38:H$39))</f>
        <v/>
      </c>
      <c r="P7" s="124" t="str">
        <f aca="false">IF(SUMIF(Budget!B27:B$28, 6 , Budget!H27:H$28)=0, "", SUMIF(Budget!B27:B$28, 6 , Budget!H27:H$28))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C7" s="0"/>
      <c r="XFD7" s="0"/>
    </row>
    <row r="8" customFormat="false" ht="12.8" hidden="false" customHeight="false" outlineLevel="0" collapsed="false">
      <c r="B8" s="122" t="n">
        <v>7</v>
      </c>
      <c r="C8" s="135"/>
      <c r="D8" s="136"/>
      <c r="E8" s="137"/>
      <c r="F8" s="135"/>
      <c r="G8" s="137"/>
      <c r="H8" s="123"/>
      <c r="I8" s="124"/>
      <c r="J8" s="125"/>
      <c r="K8" s="124" t="str">
        <f aca="false">IF(SUMIF(Budget!B34:B$35, 7 , Budget!H34:H$35)=0, "", SUMIF(Budget!B34:B$35, 7 , Budget!H34:H$35))</f>
        <v/>
      </c>
      <c r="L8" s="124" t="str">
        <f aca="false">IF(SUMIF(Budget!B46:B$53, 7 , Budget!H46:H$53)=0, "", SUMIF(Budget!B46:B$53, 7 , Budget!H46:H$53))</f>
        <v/>
      </c>
      <c r="M8" s="124" t="str">
        <f aca="false">IF(Budget!B31= 7 ,(Budget!H31),"")</f>
        <v/>
      </c>
      <c r="N8" s="124" t="str">
        <f aca="false">IF(Budget!B30= 7 ,(Budget!H30),"")</f>
        <v/>
      </c>
      <c r="O8" s="124" t="str">
        <f aca="false">IF(SUMIF(Budget!B38:B$39, 7 , Budget!H38:H$39)=0, "", SUMIF(Budget!B38:B$39, 7 , Budget!H38:H$39))</f>
        <v/>
      </c>
      <c r="P8" s="124" t="str">
        <f aca="false">IF(SUMIF(Budget!B27:B$28, 7 , Budget!H27:H$28)=0, "", SUMIF(Budget!B27:B$28, 7 , Budget!H27:H$28))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C8" s="0"/>
      <c r="XFD8" s="0"/>
    </row>
    <row r="9" customFormat="false" ht="12.8" hidden="false" customHeight="false" outlineLevel="0" collapsed="false">
      <c r="B9" s="122" t="n">
        <v>8</v>
      </c>
      <c r="C9" s="135"/>
      <c r="D9" s="136"/>
      <c r="E9" s="137"/>
      <c r="F9" s="135"/>
      <c r="G9" s="137"/>
      <c r="H9" s="123"/>
      <c r="I9" s="124"/>
      <c r="J9" s="125"/>
      <c r="K9" s="124" t="str">
        <f aca="false">IF(SUMIF(Budget!B34:B$35, 8 , Budget!H34:H$35)=0, "", SUMIF(Budget!B34:B$35, 8 , Budget!H34:H$35))</f>
        <v/>
      </c>
      <c r="L9" s="124" t="str">
        <f aca="false">IF(SUMIF(Budget!B46:B$53, 8 , Budget!H46:H$53)=0, "", SUMIF(Budget!B46:B$53, 8 , Budget!H46:H$53))</f>
        <v/>
      </c>
      <c r="M9" s="124" t="str">
        <f aca="false">IF(Budget!B31= 8 ,(Budget!H31),"")</f>
        <v/>
      </c>
      <c r="N9" s="124" t="str">
        <f aca="false">IF(Budget!B30= 8 ,(Budget!H30),"")</f>
        <v/>
      </c>
      <c r="O9" s="124" t="str">
        <f aca="false">IF(SUMIF(Budget!B38:B$39, 8 , Budget!H38:H$39)=0, "", SUMIF(Budget!B38:B$39, 8 , Budget!H38:H$39))</f>
        <v/>
      </c>
      <c r="P9" s="124" t="str">
        <f aca="false">IF(SUMIF(Budget!B27:B$28, 8 , Budget!H27:H$28)=0, "", SUMIF(Budget!B27:B$28, 8 , Budget!H27:H$28))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C9" s="0"/>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Budget!H34:H$35)=0, "", SUMIF(Budget!B34:B$35, 9 , Budget!H34:H$35))</f>
        <v/>
      </c>
      <c r="L10" s="124" t="str">
        <f aca="false">IF(SUMIF(Budget!B46:B$53, 9 , Budget!H46:H$53)=0, "", SUMIF(Budget!B46:B$53, 9 , Budget!H46:H$53))</f>
        <v/>
      </c>
      <c r="M10" s="124" t="str">
        <f aca="false">IF(Budget!B31= 9 ,(Budget!H31),"")</f>
        <v/>
      </c>
      <c r="N10" s="124" t="str">
        <f aca="false">IF(Budget!B30= 9 ,(Budget!H30),"")</f>
        <v/>
      </c>
      <c r="O10" s="124" t="str">
        <f aca="false">IF(SUMIF(Budget!B38:B$39, 9 , Budget!H38:H$39)=0, "", SUMIF(Budget!B38:B$39, 9 , Budget!H38:H$39))</f>
        <v/>
      </c>
      <c r="P10" s="124" t="str">
        <f aca="false">IF(SUMIF(Budget!B27:B$28, 9 , Budget!H27:H$28)=0, "", SUMIF(Budget!B27:B$28, 9 , Budget!H27:H$28))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C10" s="0"/>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Budget!H34:H$35)=0, "", SUMIF(Budget!B34:B$35, 10 , Budget!H34:H$35))</f>
        <v/>
      </c>
      <c r="L11" s="124" t="str">
        <f aca="false">IF(SUMIF(Budget!B46:B$53, 10 , Budget!H46:H$53)=0, "", SUMIF(Budget!B46:B$53, 10 , Budget!H46:H$53))</f>
        <v/>
      </c>
      <c r="M11" s="124" t="str">
        <f aca="false">IF(Budget!B31= 10 ,(Budget!H31),"")</f>
        <v/>
      </c>
      <c r="N11" s="124" t="str">
        <f aca="false">IF(Budget!B30= 10 ,(Budget!H30),"")</f>
        <v/>
      </c>
      <c r="O11" s="124" t="str">
        <f aca="false">IF(SUMIF(Budget!B38:B$39, 10 , Budget!H38:H$39)=0, "", SUMIF(Budget!B38:B$39, 10 , Budget!H38:H$39))</f>
        <v/>
      </c>
      <c r="P11" s="124" t="str">
        <f aca="false">IF(SUMIF(Budget!B27:B$28, 10 , Budget!H27:H$28)=0, "", SUMIF(Budget!B27:B$28, 10 , Budget!H27:H$28))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C11" s="0"/>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Budget!H34:H$35)=0, "", SUMIF(Budget!B34:B$35, 11 , Budget!H34:H$35))</f>
        <v/>
      </c>
      <c r="L12" s="124" t="str">
        <f aca="false">IF(SUMIF(Budget!B46:B$53, 11 , Budget!H46:H$53)=0, "", SUMIF(Budget!B46:B$53, 11 , Budget!H46:H$53))</f>
        <v/>
      </c>
      <c r="M12" s="124" t="str">
        <f aca="false">IF(Budget!B31= 11 ,(Budget!H31),"")</f>
        <v/>
      </c>
      <c r="N12" s="124" t="str">
        <f aca="false">IF(Budget!B30= 11 ,(Budget!H30),"")</f>
        <v/>
      </c>
      <c r="O12" s="124" t="str">
        <f aca="false">IF(SUMIF(Budget!B38:B$39, 11 , Budget!H38:H$39)=0, "", SUMIF(Budget!B38:B$39, 11 , Budget!H38:H$39))</f>
        <v/>
      </c>
      <c r="P12" s="124" t="str">
        <f aca="false">IF(SUMIF(Budget!B27:B$28, 11 , Budget!H27:H$28)=0, "", SUMIF(Budget!B27:B$28, 11 , Budget!H27:H$28))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Budget!H34:H$35)=0, "", SUMIF(Budget!B34:B$35, 12 , Budget!H34:H$35))</f>
        <v/>
      </c>
      <c r="L13" s="124" t="str">
        <f aca="false">IF(SUMIF(Budget!B46:B$53, 12 , Budget!H46:H$53)=0, "", SUMIF(Budget!B46:B$53, 12 , Budget!H46:H$53))</f>
        <v/>
      </c>
      <c r="M13" s="124" t="str">
        <f aca="false">IF(Budget!B31= 12 ,(Budget!H31),"")</f>
        <v/>
      </c>
      <c r="N13" s="124" t="str">
        <f aca="false">IF(Budget!B30= 12 ,(Budget!H30),"")</f>
        <v/>
      </c>
      <c r="O13" s="124" t="str">
        <f aca="false">IF(SUMIF(Budget!B38:B$39, 12 , Budget!H38:H$39)=0, "", SUMIF(Budget!B38:B$39, 12 , Budget!H38:H$39))</f>
        <v/>
      </c>
      <c r="P13" s="124" t="str">
        <f aca="false">IF(SUMIF(Budget!B27:B$28, 12 , Budget!H27:H$28)=0, "", SUMIF(Budget!B27:B$28, 12 , Budget!H27:H$28))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Budget!H34:H$35)=0, "", SUMIF(Budget!B34:B$35, 13 , Budget!H34:H$35))</f>
        <v/>
      </c>
      <c r="L14" s="124" t="str">
        <f aca="false">IF(SUMIF(Budget!B46:B$53, 13 , Budget!H46:H$53)=0, "", SUMIF(Budget!B46:B$53, 13 , Budget!H46:H$53))</f>
        <v/>
      </c>
      <c r="M14" s="124" t="str">
        <f aca="false">IF(Budget!B31= 13 ,(Budget!H31),"")</f>
        <v/>
      </c>
      <c r="N14" s="124" t="str">
        <f aca="false">IF(Budget!B30= 13 ,(Budget!H30),"")</f>
        <v/>
      </c>
      <c r="O14" s="124" t="str">
        <f aca="false">IF(SUMIF(Budget!B38:B$39, 13 , Budget!H38:H$39)=0, "", SUMIF(Budget!B38:B$39, 13 , Budget!H38:H$39))</f>
        <v/>
      </c>
      <c r="P14" s="124" t="str">
        <f aca="false">IF(SUMIF(Budget!B27:B$28, 13 , Budget!H27:H$28)=0, "", SUMIF(Budget!B27:B$28, 13 , Budget!H27:H$28))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Budget!H34:H$35)=0, "", SUMIF(Budget!B34:B$35, 14, Budget!H34:H$35))</f>
        <v/>
      </c>
      <c r="L15" s="124" t="str">
        <f aca="false">IF(SUMIF(Budget!B46:B$53, 14 , Budget!H46:H$53)=0, "", SUMIF(Budget!B46:B$53, 14, Budget!H46:H$53))</f>
        <v/>
      </c>
      <c r="M15" s="124" t="str">
        <f aca="false">IF(Budget!B31= 14 ,(Budget!H31),"")</f>
        <v/>
      </c>
      <c r="N15" s="124" t="str">
        <f aca="false">IF(Budget!B30= 14 ,(Budget!H30),"")</f>
        <v/>
      </c>
      <c r="O15" s="124" t="str">
        <f aca="false">IF(SUMIF(Budget!B38:B$39, 14 , Budget!H38:H$39)=0, "", SUMIF(Budget!B38:B$39, 14, Budget!H38:H$39))</f>
        <v/>
      </c>
      <c r="P15" s="124" t="str">
        <f aca="false">IF(SUMIF(Budget!B27:B$28, 14 , Budget!H27:H$28)=0, "", SUMIF(Budget!B27:B$28, 14, Budget!H27:H$28))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Budget!H34:H$35)=0, "", SUMIF(Budget!B34:B$35, 15 , Budget!H34:H$35))</f>
        <v/>
      </c>
      <c r="L16" s="124" t="str">
        <f aca="false">IF(SUMIF(Budget!B46:B$53, 15 , Budget!H46:H$53)=0, "", SUMIF(Budget!B46:B$53, 15 , Budget!H46:H$53))</f>
        <v/>
      </c>
      <c r="M16" s="124" t="str">
        <f aca="false">IF(Budget!B31= 15 ,(Budget!H31),"")</f>
        <v/>
      </c>
      <c r="N16" s="124" t="str">
        <f aca="false">IF(Budget!B30= 15 ,(Budget!H30),"")</f>
        <v/>
      </c>
      <c r="O16" s="124" t="str">
        <f aca="false">IF(SUMIF(Budget!B38:B$39, 15 , Budget!H38:H$39)=0, "", SUMIF(Budget!B38:B$39, 15 , Budget!H38:H$39))</f>
        <v/>
      </c>
      <c r="P16" s="124" t="str">
        <f aca="false">IF(SUMIF(Budget!B27:B$28, 15 , Budget!H27:H$28)=0, "", SUMIF(Budget!B27:B$28, 15 , Budget!H27:H$28))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Budget!H34:H$35)=0, "", SUMIF(Budget!B34:B$35, 16 , Budget!H34:H$35))</f>
        <v/>
      </c>
      <c r="L17" s="124" t="str">
        <f aca="false">IF(SUMIF(Budget!B46:B$53, 16 , Budget!H46:H$53)=0, "", SUMIF(Budget!B46:B$53, 16 , Budget!H46:H$53))</f>
        <v/>
      </c>
      <c r="M17" s="124" t="str">
        <f aca="false">IF(Budget!B31= 16 ,(Budget!H31),"")</f>
        <v/>
      </c>
      <c r="N17" s="124" t="str">
        <f aca="false">IF(Budget!B30= 16 ,(Budget!H30),"")</f>
        <v/>
      </c>
      <c r="O17" s="124" t="str">
        <f aca="false">IF(SUMIF(Budget!B38:B$39, 16 , Budget!H38:H$39)=0, "", SUMIF(Budget!B38:B$39, 16 , Budget!H38:H$39))</f>
        <v/>
      </c>
      <c r="P17" s="124" t="str">
        <f aca="false">IF(SUMIF(Budget!B27:B$28, 16 , Budget!H27:H$28)=0, "", SUMIF(Budget!B27:B$28, 16 , Budget!H27:H$28))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Budget!H34:H$35)=0, "", SUMIF(Budget!B34:B$35, 17 , Budget!H34:H$35))</f>
        <v/>
      </c>
      <c r="L18" s="124" t="str">
        <f aca="false">IF(SUMIF(Budget!B46:B$53, 17 , Budget!H46:H$53)=0, "", SUMIF(Budget!B46:B$53, 17 , Budget!H46:H$53))</f>
        <v/>
      </c>
      <c r="M18" s="124" t="str">
        <f aca="false">IF(Budget!B31= 17 ,(Budget!H31),"")</f>
        <v/>
      </c>
      <c r="N18" s="124" t="str">
        <f aca="false">IF(Budget!B30= 17 ,(Budget!H30),"")</f>
        <v/>
      </c>
      <c r="O18" s="124" t="str">
        <f aca="false">IF(SUMIF(Budget!B38:B$39, 17 , Budget!H38:H$39)=0, "", SUMIF(Budget!B38:B$39, 17 , Budget!H38:H$39))</f>
        <v/>
      </c>
      <c r="P18" s="124" t="str">
        <f aca="false">IF(SUMIF(Budget!B27:B$28, 17 , Budget!H27:H$28)=0, "", SUMIF(Budget!B27:B$28, 17 , Budget!H27:H$28))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Budget!H34:H$35)=0, "", SUMIF(Budget!B34:B$35, 18 , Budget!H34:H$35))</f>
        <v/>
      </c>
      <c r="L19" s="124" t="str">
        <f aca="false">IF(SUMIF(Budget!B46:B$53, 18 , Budget!H46:H$53)=0, "", SUMIF(Budget!B46:B$53, 18 , Budget!H46:H$53))</f>
        <v/>
      </c>
      <c r="M19" s="124" t="str">
        <f aca="false">IF(Budget!B31= 18 ,(Budget!H31),"")</f>
        <v/>
      </c>
      <c r="N19" s="124" t="str">
        <f aca="false">IF(Budget!B30= 18 ,(Budget!H30),"")</f>
        <v/>
      </c>
      <c r="O19" s="124" t="str">
        <f aca="false">IF(SUMIF(Budget!B38:B$39, 18 , Budget!H38:H$39)=0, "", SUMIF(Budget!B38:B$39, 18 , Budget!H38:H$39))</f>
        <v/>
      </c>
      <c r="P19" s="124" t="str">
        <f aca="false">IF(SUMIF(Budget!B27:B$28, 18 , Budget!H27:H$28)=0, "", SUMIF(Budget!B27:B$28, 18 , Budget!H27:H$28))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Budget!H34:H$35)=0, "", SUMIF(Budget!B34:B$35, 19 , Budget!H34:H$35))</f>
        <v/>
      </c>
      <c r="L20" s="124" t="str">
        <f aca="false">IF(SUMIF(Budget!B46:B$53, 19 , Budget!H46:H$53)=0, "", SUMIF(Budget!B46:B$53, 19 , Budget!H46:H$53))</f>
        <v/>
      </c>
      <c r="M20" s="124" t="str">
        <f aca="false">IF(Budget!B31= 19 ,(Budget!H31),"")</f>
        <v/>
      </c>
      <c r="N20" s="124" t="str">
        <f aca="false">IF(Budget!B30= 19 ,(Budget!H30),"")</f>
        <v/>
      </c>
      <c r="O20" s="124" t="str">
        <f aca="false">IF(SUMIF(Budget!B38:B$39, 19 , Budget!H38:H$39)=0, "", SUMIF(Budget!B38:B$39, 19 , Budget!H38:H$39))</f>
        <v/>
      </c>
      <c r="P20" s="124" t="str">
        <f aca="false">IF(SUMIF(Budget!B27:B$28, 19 , Budget!H27:H$28)=0, "", SUMIF(Budget!B27:B$28, 19 , Budget!H27:H$28))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Budget!H34:H$35)=0, "", SUMIF(Budget!B34:B$35, 20 , Budget!H34:H$35))</f>
        <v/>
      </c>
      <c r="L21" s="124" t="str">
        <f aca="false">IF(SUMIF(Budget!B46:B$53, 20 , Budget!H46:H$53)=0, "", SUMIF(Budget!B46:B$53, 20 , Budget!H46:H$53))</f>
        <v/>
      </c>
      <c r="M21" s="124" t="str">
        <f aca="false">IF(Budget!B31= 20 ,(Budget!H31),"")</f>
        <v/>
      </c>
      <c r="N21" s="124" t="str">
        <f aca="false">IF(Budget!B30= 20 ,(Budget!H30),"")</f>
        <v/>
      </c>
      <c r="O21" s="124" t="str">
        <f aca="false">IF(SUMIF(Budget!B38:B$39, 20 , Budget!H38:H$39)=0, "", SUMIF(Budget!B38:B$39, 20 , Budget!H38:H$39))</f>
        <v/>
      </c>
      <c r="P21" s="124" t="str">
        <f aca="false">IF(SUMIF(Budget!B27:B$28, 20 , Budget!H27:H$28)=0, "", SUMIF(Budget!B27:B$28, 20 , Budget!H27:H$28))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Budget!H34:H$35)=0, "", SUMIF(Budget!B34:B$35, 21 , Budget!H34:H$35))</f>
        <v/>
      </c>
      <c r="L22" s="124" t="str">
        <f aca="false">IF(SUMIF(Budget!B46:B$53, 21 , Budget!H46:H$53)=0, "", SUMIF(Budget!B46:B$53, 21 , Budget!H46:H$53))</f>
        <v/>
      </c>
      <c r="M22" s="124" t="str">
        <f aca="false">IF(Budget!B31= 21 ,(Budget!H31),"")</f>
        <v/>
      </c>
      <c r="N22" s="124" t="str">
        <f aca="false">IF(Budget!B30= 21 ,(Budget!H30),"")</f>
        <v/>
      </c>
      <c r="O22" s="124" t="str">
        <f aca="false">IF(SUMIF(Budget!B38:B$39, 21 , Budget!H38:H$39)=0, "", SUMIF(Budget!B38:B$39, 21 , Budget!H38:H$39))</f>
        <v/>
      </c>
      <c r="P22" s="124" t="str">
        <f aca="false">IF(SUMIF(Budget!B27:B$28, 21 , Budget!H27:H$28)=0, "", SUMIF(Budget!B27:B$28, 21 , Budget!H27:H$28))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Budget!H34:H$35)=0, "", SUMIF(Budget!B34:B$35, 22 , Budget!H34:H$35))</f>
        <v/>
      </c>
      <c r="L23" s="124" t="str">
        <f aca="false">IF(SUMIF(Budget!B46:B$53, 22 , Budget!H46:H$53)=0, "", SUMIF(Budget!B46:B$53, 22 , Budget!H46:H$53))</f>
        <v/>
      </c>
      <c r="M23" s="124" t="str">
        <f aca="false">IF(Budget!B31= 22 ,(Budget!H31),"")</f>
        <v/>
      </c>
      <c r="N23" s="124" t="str">
        <f aca="false">IF(Budget!B30= 22 ,(Budget!H30),"")</f>
        <v/>
      </c>
      <c r="O23" s="124" t="str">
        <f aca="false">IF(SUMIF(Budget!B38:B$39, 22 , Budget!H38:H$39)=0, "", SUMIF(Budget!B38:B$39, 22 , Budget!H38:H$39))</f>
        <v/>
      </c>
      <c r="P23" s="124" t="str">
        <f aca="false">IF(SUMIF(Budget!B27:B$28, 22 , Budget!H27:H$28)=0, "", SUMIF(Budget!B27:B$28, 22 , Budget!H27:H$28))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Budget!H34:H$35)=0, "", SUMIF(Budget!B34:B$35, 23 , Budget!H34:H$35))</f>
        <v/>
      </c>
      <c r="L24" s="124" t="str">
        <f aca="false">IF(SUMIF(Budget!B46:B$53, 23 , Budget!H46:H$53)=0, "", SUMIF(Budget!B46:B$53, 23 , Budget!H46:H$53))</f>
        <v/>
      </c>
      <c r="M24" s="124" t="str">
        <f aca="false">IF(Budget!B31= 23 ,(Budget!H31),"")</f>
        <v/>
      </c>
      <c r="N24" s="124" t="str">
        <f aca="false">IF(Budget!B30= 23 ,(Budget!H30),"")</f>
        <v/>
      </c>
      <c r="O24" s="124" t="str">
        <f aca="false">IF(SUMIF(Budget!B38:B$39, 23 , Budget!H38:H$39)=0, "", SUMIF(Budget!B38:B$39, 23 , Budget!H38:H$39))</f>
        <v/>
      </c>
      <c r="P24" s="124" t="str">
        <f aca="false">IF(SUMIF(Budget!B27:B$28, 23 , Budget!H27:H$28)=0, "", SUMIF(Budget!B27:B$28, 23 , Budget!H27:H$28))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Budget!H34:H$35)=0, "", SUMIF(Budget!B34:B$35, 24 , Budget!H34:H$35))</f>
        <v/>
      </c>
      <c r="L25" s="124" t="str">
        <f aca="false">IF(SUMIF(Budget!B46:B$53, 24 , Budget!H46:H$53)=0, "", SUMIF(Budget!B46:B$53, 24 , Budget!H46:H$53))</f>
        <v/>
      </c>
      <c r="M25" s="124" t="str">
        <f aca="false">IF(Budget!B31= 24 ,(Budget!H31),"")</f>
        <v/>
      </c>
      <c r="N25" s="124" t="str">
        <f aca="false">IF(Budget!B30= 24 ,(Budget!H30),"")</f>
        <v/>
      </c>
      <c r="O25" s="124" t="str">
        <f aca="false">IF(SUMIF(Budget!B38:B$39, 24 , Budget!H38:H$39)=0, "", SUMIF(Budget!B38:B$39, 24 , Budget!H38:H$39))</f>
        <v/>
      </c>
      <c r="P25" s="124" t="str">
        <f aca="false">IF(SUMIF(Budget!B27:B$28, 24 , Budget!H27:H$28)=0, "", SUMIF(Budget!B27:B$28, 24 , Budget!H27:H$28))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Budget!H34:H$35)=0, "", SUMIF(Budget!B34:B$35, 25 , Budget!H34:H$35))</f>
        <v/>
      </c>
      <c r="L26" s="124" t="str">
        <f aca="false">IF(SUMIF(Budget!B46:B$53, 25 , Budget!H46:H$53)=0, "", SUMIF(Budget!B46:B$53, 25 , Budget!H46:H$53))</f>
        <v/>
      </c>
      <c r="M26" s="124" t="str">
        <f aca="false">IF(Budget!B31= 26 ,(Budget!H31),"")</f>
        <v/>
      </c>
      <c r="N26" s="124" t="str">
        <f aca="false">IF(Budget!B30= 25 ,(Budget!H30),"")</f>
        <v/>
      </c>
      <c r="O26" s="124" t="str">
        <f aca="false">IF(SUMIF(Budget!B38:B$39, 25 , Budget!H38:H$39)=0, "", SUMIF(Budget!B38:B$39, 25 , Budget!H38:H$39))</f>
        <v/>
      </c>
      <c r="P26" s="124" t="str">
        <f aca="false">IF(SUMIF(Budget!B27:B$28, 25 , Budget!H27:H$28)=0, "", SUMIF(Budget!B27:B$28, 25 , Budget!H27:H$28))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Budget!H34:H$35)=0, "", SUMIF(Budget!B34:B$35, 26 , Budget!H34:H$35))</f>
        <v/>
      </c>
      <c r="L27" s="124" t="str">
        <f aca="false">IF(SUMIF(Budget!B46:B$53, 26 , Budget!H46:H$53)=0, "", SUMIF(Budget!B46:B$53, 26 , Budget!H46:H$53))</f>
        <v/>
      </c>
      <c r="M27" s="124" t="str">
        <f aca="false">IF(Budget!B31= 26 ,(Budget!H31),"")</f>
        <v/>
      </c>
      <c r="N27" s="124" t="str">
        <f aca="false">IF(Budget!B30= 26 ,(Budget!H30),"")</f>
        <v/>
      </c>
      <c r="O27" s="124" t="str">
        <f aca="false">IF(SUMIF(Budget!B38:B$39, 26 , Budget!H38:H$39)=0, "", SUMIF(Budget!B38:B$39, 26 , Budget!H38:H$39))</f>
        <v/>
      </c>
      <c r="P27" s="124" t="str">
        <f aca="false">IF(SUMIF(Budget!B27:B$28, 26 , Budget!H27:H$28)=0, "", SUMIF(Budget!B27:B$28, 26 , Budget!H27:H$28))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Budget!H34:H$35)=0, "", SUMIF(Budget!B34:B$35, 27 , Budget!H34:H$35))</f>
        <v/>
      </c>
      <c r="L28" s="124" t="str">
        <f aca="false">IF(SUMIF(Budget!B46:B$53, 27 , Budget!H46:H$53)=0, "", SUMIF(Budget!B46:B$53, 27 , Budget!H46:H$53))</f>
        <v/>
      </c>
      <c r="M28" s="124" t="str">
        <f aca="false">IF(Budget!B31= 27 ,(Budget!H31),"")</f>
        <v/>
      </c>
      <c r="N28" s="124" t="str">
        <f aca="false">IF(Budget!B30= 27 ,(Budget!H30),"")</f>
        <v/>
      </c>
      <c r="O28" s="124" t="str">
        <f aca="false">IF(SUMIF(Budget!B38:B$39, 27 , Budget!H38:H$39)=0, "", SUMIF(Budget!B38:B$39, 27 , Budget!H38:H$39))</f>
        <v/>
      </c>
      <c r="P28" s="124" t="str">
        <f aca="false">IF(SUMIF(Budget!B27:B$28, 27 , Budget!H27:H$28)=0, "", SUMIF(Budget!B27:B$28, 27 , Budget!H27:H$28))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Budget!H34:H$35)=0, "", SUMIF(Budget!B34:B$35, 28 , Budget!H34:H$35))</f>
        <v/>
      </c>
      <c r="L29" s="124" t="str">
        <f aca="false">IF(SUMIF(Budget!B46:B$53, 28 , Budget!H46:H$53)=0, "", SUMIF(Budget!B46:B$53, 28 , Budget!H46:H$53))</f>
        <v/>
      </c>
      <c r="M29" s="124" t="str">
        <f aca="false">IF(Budget!B31= 28 ,(Budget!H31),"")</f>
        <v/>
      </c>
      <c r="N29" s="124" t="str">
        <f aca="false">IF(Budget!B30= 28 ,(Budget!H30),"")</f>
        <v/>
      </c>
      <c r="O29" s="124" t="str">
        <f aca="false">IF(SUMIF(Budget!B38:B$39, 28 , Budget!H38:H$39)=0, "", SUMIF(Budget!B38:B$39, 28 , Budget!H38:H$39))</f>
        <v/>
      </c>
      <c r="P29" s="124" t="str">
        <f aca="false">IF(SUMIF(Budget!B27:B$28, 28 , Budget!H27:H$28)=0, "", SUMIF(Budget!B27:B$28, 28 , Budget!H27:H$28))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Budget!H34:H$35)=0, "", SUMIF(Budget!B34:B$35, 29 , Budget!H34:H$35))</f>
        <v/>
      </c>
      <c r="L30" s="124" t="str">
        <f aca="false">IF(SUMIF(Budget!B46:B$53, 29 , Budget!H46:H$53)=0, "", SUMIF(Budget!B46:B$53, 29 , Budget!H46:H$53))</f>
        <v/>
      </c>
      <c r="M30" s="124" t="str">
        <f aca="false">IF(Budget!B31= 29,(Budget!H31),"")</f>
        <v/>
      </c>
      <c r="N30" s="124" t="str">
        <f aca="false">IF(Budget!B30= 29,(Budget!H30),"")</f>
        <v/>
      </c>
      <c r="O30" s="124" t="str">
        <f aca="false">IF(SUMIF(Budget!B38:B$39, 29 , Budget!H38:H$39)=0, "", SUMIF(Budget!B38:B$39, 29 , Budget!H38:H$39))</f>
        <v/>
      </c>
      <c r="P30" s="124" t="str">
        <f aca="false">IF(SUMIF(Budget!B27:B$28, 29 , Budget!H27:H$28)=0, "", SUMIF(Budget!B27:B$28, 29 , Budget!H27:H$28))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Budget!H34:H$35)=0, "", SUMIF(Budget!B34:B$35, 29 , Budget!H34:H$35))</f>
        <v/>
      </c>
      <c r="L31" s="124" t="str">
        <f aca="false">IF(SUMIF(Budget!B46:B$53, 30 , Budget!H46:H$53)=0, "", SUMIF(Budget!B46:B$53, 30 , Budget!H46:H$53))</f>
        <v/>
      </c>
      <c r="M31" s="124" t="str">
        <f aca="false">IF(Budget!B31= 30 ,(Budget!H31),"")</f>
        <v/>
      </c>
      <c r="N31" s="124" t="str">
        <f aca="false">IF(Budget!B30= 30 ,(Budget!H30),"")</f>
        <v/>
      </c>
      <c r="O31" s="124" t="str">
        <f aca="false">IF(SUMIF(Budget!B38:B$39, 30 , Budget!H38:H$39)=0, "", SUMIF(Budget!B38:B$39, 30 , Budget!H38:H$39))</f>
        <v/>
      </c>
      <c r="P31" s="124" t="str">
        <f aca="false">IF(SUMIF(Budget!B27:B$28, 30 , Budget!H27:H$28)=0, "", SUMIF(Budget!B27:B$28, 30 , Budget!H27:H$28))</f>
        <v/>
      </c>
      <c r="Q31" s="126"/>
      <c r="R31" s="176"/>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C31" s="0"/>
      <c r="XFD31" s="0"/>
    </row>
    <row r="32" customFormat="false" ht="12.8" hidden="false" customHeight="false" outlineLevel="0" collapsed="false">
      <c r="B32" s="187"/>
      <c r="C32" s="179"/>
      <c r="D32" s="180"/>
      <c r="E32" s="181"/>
      <c r="F32" s="179"/>
      <c r="G32" s="181"/>
      <c r="H32" s="179"/>
      <c r="I32" s="180"/>
      <c r="J32" s="181"/>
      <c r="K32" s="180"/>
      <c r="L32" s="180"/>
      <c r="M32" s="180"/>
      <c r="N32" s="180"/>
      <c r="O32" s="180"/>
      <c r="P32" s="180"/>
      <c r="Q32" s="182"/>
      <c r="R32" s="127"/>
      <c r="S32" s="183"/>
      <c r="T32" s="184"/>
      <c r="U32" s="185"/>
      <c r="V32" s="188"/>
      <c r="W32" s="140"/>
      <c r="X32" s="140"/>
      <c r="Z32" s="147"/>
      <c r="AA32" s="148"/>
      <c r="AB32" s="149"/>
      <c r="AC32" s="150"/>
      <c r="AD32" s="151"/>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C34" s="0"/>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118</v>
      </c>
      <c r="C37" s="170" t="str">
        <f aca="false">IF(SUM(C2:C32) &gt; 0, -SUM(C2:C32)/30, "")</f>
        <v/>
      </c>
      <c r="D37" s="170" t="str">
        <f aca="false">IF(SUM(D2:D32) &gt; 0, -SUM(D2:D32)/30, "")</f>
        <v/>
      </c>
      <c r="E37" s="170" t="str">
        <f aca="false">IF(SUM(E2:E32) &gt; 0, -SUM(E2:E32)/30, "")</f>
        <v/>
      </c>
      <c r="F37" s="170" t="str">
        <f aca="false">IF(SUM(F2:F32) &gt; 0, -SUM(F2:F32)/30, "")</f>
        <v/>
      </c>
      <c r="G37" s="170" t="str">
        <f aca="false">IF(SUM(G2:G32) &gt; 0, -SUM(G2:G32)/30, "")</f>
        <v/>
      </c>
      <c r="H37" s="170" t="str">
        <f aca="false">IF(SUM(H2:H32) &gt; 0, -SUM(H2:H32)/30, "")</f>
        <v/>
      </c>
      <c r="I37" s="170" t="str">
        <f aca="false">IF(SUM(I2:I32) &gt; 0, -SUM(I2:I32)/30, "")</f>
        <v/>
      </c>
      <c r="J37" s="170" t="str">
        <f aca="false">IF(SUM(J2:J32) &gt; 0, -SUM(J2:J32)/30, "")</f>
        <v/>
      </c>
      <c r="K37" s="170" t="str">
        <f aca="false">IF(SUM(K2:K32) &gt; 0, -SUM(K2:K32)/30, "")</f>
        <v/>
      </c>
      <c r="L37" s="170" t="str">
        <f aca="false">IF(SUM(L2:L32) &gt; 0, -SUM(L2:L32)/30, "")</f>
        <v/>
      </c>
      <c r="M37" s="170" t="str">
        <f aca="false">IF(SUM(M2:M32) &gt; 0, -SUM(M2:M32)/30, "")</f>
        <v/>
      </c>
      <c r="N37" s="170" t="str">
        <f aca="false">IF(SUM(N2:N32) &gt; 0, -SUM(N2:N32)/30, "")</f>
        <v/>
      </c>
      <c r="O37" s="170" t="str">
        <f aca="false">IF(SUM(O2:O32) &gt; 0, -SUM(O2:O32)/30, "")</f>
        <v/>
      </c>
      <c r="P37" s="170" t="str">
        <f aca="false">IF(SUM(P2:P32) &gt; 0, -SUM(P2:P32)/30, "")</f>
        <v/>
      </c>
      <c r="Q37" s="170" t="str">
        <f aca="false">IF(SUM(Q2:Q32) &gt; 0, -SUM(Q2:Q32)/30, "")</f>
        <v/>
      </c>
      <c r="R37" s="170"/>
      <c r="S37" s="174" t="str">
        <f aca="false">IF(SUM(S2:S32) &lt; 0, SUM(S2:S32)/30, "")</f>
        <v/>
      </c>
      <c r="T37" s="174"/>
      <c r="U37" s="174" t="str">
        <f aca="false">IF(SUM(U2:U32) &gt; 0, SUM(U2:U32)/30, "")</f>
        <v/>
      </c>
      <c r="V37" s="174" t="str">
        <f aca="false">IF(ISNUMBER(U37),SUM(S37:U37),"")</f>
        <v/>
      </c>
      <c r="W37" s="174"/>
      <c r="Z37" s="170" t="str">
        <f aca="false">IF(SUM(Z2:Z32) &gt; 0, 0-SUM(Z2:Z32)/30, "")</f>
        <v/>
      </c>
      <c r="AA37" s="170" t="str">
        <f aca="false">IF(SUM(AA2:AA32) &gt; 0, 0-SUM(AA2:AA32)/30, "")</f>
        <v/>
      </c>
      <c r="AB37" s="170" t="str">
        <f aca="false">IF(SUM(AB2:AB32) &gt; 0, 0-SUM(AB2:AB32)/30, "")</f>
        <v/>
      </c>
      <c r="AC37" s="174" t="str">
        <f aca="false">IF(SUM(AC2:AC32) &lt; 0, SUM(AC2:AC32)/30,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{56FB4914-2AD5-4D45-B5B8-FCC8FF904CB4}</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56FB4914-2AD5-4D45-B5B8-FCC8FF904CB4}">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Z5" activeCellId="0" sqref="Z5"/>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20</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Budget!I34:I$35)=0, "", SUMIF(Budget!B34:B$35, 1 , Budget!I34:I$35))</f>
        <v/>
      </c>
      <c r="L2" s="124" t="str">
        <f aca="false">IF(SUMIF(Budget!B46:B$53, 1 , Budget!I46:I$53)=0, "", SUMIF(Budget!B46:B$53, 1 , Budget!I46:I$53))</f>
        <v/>
      </c>
      <c r="M2" s="124" t="str">
        <f aca="false">IF(Budget!B31= 1 ,(Budget!I31),"")</f>
        <v/>
      </c>
      <c r="N2" s="124" t="str">
        <f aca="false">IF(Budget!B30= 1 ,(Budget!I30),"")</f>
        <v/>
      </c>
      <c r="O2" s="124" t="str">
        <f aca="false">IF(SUMIF(Budget!B38:B$39, 1 , Budget!I38:I$39)=0, "", SUMIF(Budget!B38:B$39, 1 , Budget!I38:I$39))</f>
        <v/>
      </c>
      <c r="P2" s="124" t="str">
        <f aca="false">IF(SUMIF(Budget!B27:B$28, 1 , Budget!I27:I$28)=0, "", SUMIF(Budget!B27:B$28, 1 , Budget!I27:I$28))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Budget!I34:I$35)=0, "", SUMIF(Budget!B34:B$35, 2 , Budget!I34:I$35))</f>
        <v/>
      </c>
      <c r="L3" s="124" t="str">
        <f aca="false">IF(SUMIF(Budget!B46:B$53, 2 , Budget!I46:I$53)=0, "", SUMIF(Budget!B46:B$53, 2 , Budget!I46:I$53))</f>
        <v/>
      </c>
      <c r="M3" s="124" t="str">
        <f aca="false">IF(Budget!B31= 2 ,(Budget!I31),"")</f>
        <v/>
      </c>
      <c r="N3" s="124" t="str">
        <f aca="false">IF(Budget!B30= 2 ,(Budget!I30),"")</f>
        <v/>
      </c>
      <c r="O3" s="124" t="str">
        <f aca="false">IF(SUMIF(Budget!B38:B$39, 2 , Budget!I38:I$39)=0, "", SUMIF(Budget!B38:B$39, 2 , Budget!I38:I$39))</f>
        <v/>
      </c>
      <c r="P3" s="124" t="str">
        <f aca="false">IF(SUMIF(Budget!B27:B$28, 2 , Budget!I27:I$28)=0, "", SUMIF(Budget!B27:B$28, 2 , Budget!I27:I$28))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C3" s="0"/>
      <c r="XFD3" s="0"/>
    </row>
    <row r="4" customFormat="false" ht="12.8" hidden="false" customHeight="false" outlineLevel="0" collapsed="false">
      <c r="B4" s="122" t="n">
        <v>3</v>
      </c>
      <c r="C4" s="135"/>
      <c r="D4" s="136"/>
      <c r="E4" s="137"/>
      <c r="F4" s="135"/>
      <c r="G4" s="137"/>
      <c r="H4" s="123"/>
      <c r="I4" s="124"/>
      <c r="J4" s="125"/>
      <c r="K4" s="124" t="str">
        <f aca="false">IF(SUMIF(Budget!B34:B$35, 3 , Budget!I34:I$35)=0, "", SUMIF(Budget!B34:B$35, 3 , Budget!I34:I$35))</f>
        <v/>
      </c>
      <c r="L4" s="124" t="str">
        <f aca="false">IF(SUMIF(Budget!B46:B$53, 3 , Budget!I46:I$53)=0, "", SUMIF(Budget!B46:B$53, 3 , Budget!I46:I$53))</f>
        <v/>
      </c>
      <c r="M4" s="124" t="str">
        <f aca="false">IF(Budget!B31= 3 ,(Budget!I31),"")</f>
        <v/>
      </c>
      <c r="N4" s="124" t="str">
        <f aca="false">IF(Budget!B30= 3 ,(Budget!I30),"")</f>
        <v/>
      </c>
      <c r="O4" s="124" t="str">
        <f aca="false">IF(SUMIF(Budget!B38:B$39, 3 , Budget!I38:I$39)=0, "", SUMIF(Budget!B38:B$39, 3 , Budget!I38:I$39))</f>
        <v/>
      </c>
      <c r="P4" s="124" t="str">
        <f aca="false">IF(SUMIF(Budget!B27:B$28, 3 , Budget!I27:I$28)=0, "", SUMIF(Budget!B27:B$28, 3 , Budget!I27:I$28))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c r="F5" s="135"/>
      <c r="G5" s="137"/>
      <c r="H5" s="123"/>
      <c r="I5" s="124"/>
      <c r="J5" s="125"/>
      <c r="K5" s="124" t="str">
        <f aca="false">IF(SUMIF(Budget!B34:B$35, 4 , Budget!I34:I$35)=0, "", SUMIF(Budget!B34:B$35, 4 , Budget!I34:I$35))</f>
        <v/>
      </c>
      <c r="L5" s="124" t="str">
        <f aca="false">IF(SUMIF(Budget!B46:B$53, 4 , Budget!I46:I$53)=0, "", SUMIF(Budget!B46:B$53, 4 , Budget!I46:I$53))</f>
        <v/>
      </c>
      <c r="M5" s="124" t="str">
        <f aca="false">IF(Budget!B31= 4 ,(Budget!I31),"")</f>
        <v/>
      </c>
      <c r="N5" s="124" t="str">
        <f aca="false">IF(Budget!B30= 4 ,(Budget!I30),"")</f>
        <v/>
      </c>
      <c r="O5" s="124" t="str">
        <f aca="false">IF(SUMIF(Budget!B38:B$39, 4 , Budget!I38:I$39)=0, "", SUMIF(Budget!B38:B$39, 4 , Budget!I38:I$39))</f>
        <v/>
      </c>
      <c r="P5" s="124" t="str">
        <f aca="false">IF(SUMIF(Budget!B27:B$28, 4 , Budget!I27:I$28)=0, "", SUMIF(Budget!B27:B$28, 4 , Budget!I27:I$28))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C5" s="0"/>
      <c r="XFD5" s="0"/>
    </row>
    <row r="6" customFormat="false" ht="12.8" hidden="false" customHeight="false" outlineLevel="0" collapsed="false">
      <c r="B6" s="122" t="n">
        <v>5</v>
      </c>
      <c r="C6" s="135"/>
      <c r="D6" s="136"/>
      <c r="E6" s="137"/>
      <c r="F6" s="135"/>
      <c r="G6" s="137"/>
      <c r="H6" s="123"/>
      <c r="I6" s="124"/>
      <c r="J6" s="125"/>
      <c r="K6" s="124" t="str">
        <f aca="false">IF(SUMIF(Budget!B34:B$35, 5 , Budget!I34:I$35)=0, "", SUMIF(Budget!B34:B$35, 5 , Budget!I34:I$35))</f>
        <v/>
      </c>
      <c r="L6" s="124" t="str">
        <f aca="false">IF(SUMIF(Budget!B46:B$53, 5 , Budget!I46:I$53)=0, "", SUMIF(Budget!B46:B$53, 5 , Budget!I46:I$53))</f>
        <v/>
      </c>
      <c r="M6" s="124" t="str">
        <f aca="false">IF(Budget!B31= 5 ,(Budget!I31),"")</f>
        <v/>
      </c>
      <c r="N6" s="124" t="str">
        <f aca="false">IF(Budget!B30= 5 ,(Budget!I30),"")</f>
        <v/>
      </c>
      <c r="O6" s="124" t="str">
        <f aca="false">IF(SUMIF(Budget!B38:B$39, 5 , Budget!I38:I$39)=0, "", SUMIF(Budget!B38:B$39, 5 , Budget!I38:I$39))</f>
        <v/>
      </c>
      <c r="P6" s="124" t="str">
        <f aca="false">IF(SUMIF(Budget!B27:B$28, 5 , Budget!I27:I$28)=0, "", SUMIF(Budget!B27:B$28, 5 , Budget!I27:I$28))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Budget!I34:I$35)=0, "", SUMIF(Budget!B34:B$35, 6 , Budget!I34:I$35))</f>
        <v/>
      </c>
      <c r="L7" s="124" t="str">
        <f aca="false">IF(SUMIF(Budget!B46:B$53, 6 , Budget!I46:I$53)=0, "", SUMIF(Budget!B46:B$53, 6 , Budget!I46:I$53))</f>
        <v/>
      </c>
      <c r="M7" s="124" t="str">
        <f aca="false">IF(Budget!B31= 6 ,(Budget!I31),"")</f>
        <v/>
      </c>
      <c r="N7" s="124" t="str">
        <f aca="false">IF(Budget!B30= 6 ,(Budget!I30),"")</f>
        <v/>
      </c>
      <c r="O7" s="124" t="str">
        <f aca="false">IF(SUMIF(Budget!B38:B$39, 6 , Budget!I38:I$39)=0, "", SUMIF(Budget!B38:B$39, 6 , Budget!I38:I$39))</f>
        <v/>
      </c>
      <c r="P7" s="124" t="str">
        <f aca="false">IF(SUMIF(Budget!B27:B$28, 6 , Budget!I27:I$28)=0, "", SUMIF(Budget!B27:B$28, 6 , Budget!I27:I$28))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C7" s="0"/>
      <c r="XFD7" s="0"/>
    </row>
    <row r="8" customFormat="false" ht="12.8" hidden="false" customHeight="false" outlineLevel="0" collapsed="false">
      <c r="B8" s="122" t="n">
        <v>7</v>
      </c>
      <c r="C8" s="135"/>
      <c r="D8" s="136"/>
      <c r="E8" s="137"/>
      <c r="F8" s="135"/>
      <c r="G8" s="137"/>
      <c r="H8" s="123"/>
      <c r="I8" s="124"/>
      <c r="J8" s="125"/>
      <c r="K8" s="124" t="str">
        <f aca="false">IF(SUMIF(Budget!B34:B$35, 7 , Budget!I34:I$35)=0, "", SUMIF(Budget!B34:B$35, 7 , Budget!I34:I$35))</f>
        <v/>
      </c>
      <c r="L8" s="124" t="str">
        <f aca="false">IF(SUMIF(Budget!B46:B$53, 7 , Budget!I46:I$53)=0, "", SUMIF(Budget!B46:B$53, 7 , Budget!I46:I$53))</f>
        <v/>
      </c>
      <c r="M8" s="124" t="str">
        <f aca="false">IF(Budget!B31= 7 ,(Budget!I31),"")</f>
        <v/>
      </c>
      <c r="N8" s="124" t="str">
        <f aca="false">IF(Budget!B30= 7 ,(Budget!I30),"")</f>
        <v/>
      </c>
      <c r="O8" s="124" t="str">
        <f aca="false">IF(SUMIF(Budget!B38:B$39, 7 , Budget!I38:I$39)=0, "", SUMIF(Budget!B38:B$39, 7 , Budget!I38:I$39))</f>
        <v/>
      </c>
      <c r="P8" s="124" t="str">
        <f aca="false">IF(SUMIF(Budget!B27:B$28, 7 , Budget!I27:I$28)=0, "", SUMIF(Budget!B27:B$28, 7 , Budget!I27:I$28))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C8" s="0"/>
      <c r="XFD8" s="0"/>
    </row>
    <row r="9" customFormat="false" ht="12.8" hidden="false" customHeight="false" outlineLevel="0" collapsed="false">
      <c r="B9" s="122" t="n">
        <v>8</v>
      </c>
      <c r="C9" s="135"/>
      <c r="D9" s="136"/>
      <c r="E9" s="137"/>
      <c r="F9" s="135"/>
      <c r="G9" s="137"/>
      <c r="H9" s="123"/>
      <c r="I9" s="124"/>
      <c r="J9" s="125"/>
      <c r="K9" s="124" t="str">
        <f aca="false">IF(SUMIF(Budget!B34:B$35, 8 , Budget!I34:I$35)=0, "", SUMIF(Budget!B34:B$35, 8 , Budget!I34:I$35))</f>
        <v/>
      </c>
      <c r="L9" s="124" t="str">
        <f aca="false">IF(SUMIF(Budget!B46:B$53, 8 , Budget!I46:I$53)=0, "", SUMIF(Budget!B46:B$53, 8 , Budget!I46:I$53))</f>
        <v/>
      </c>
      <c r="M9" s="124" t="str">
        <f aca="false">IF(Budget!B31= 8 ,(Budget!I31),"")</f>
        <v/>
      </c>
      <c r="N9" s="124" t="str">
        <f aca="false">IF(Budget!B30= 8 ,(Budget!I30),"")</f>
        <v/>
      </c>
      <c r="O9" s="124" t="str">
        <f aca="false">IF(SUMIF(Budget!B38:B$39, 8 , Budget!I38:I$39)=0, "", SUMIF(Budget!B38:B$39, 8 , Budget!I38:I$39))</f>
        <v/>
      </c>
      <c r="P9" s="124" t="str">
        <f aca="false">IF(SUMIF(Budget!B27:B$28, 8 , Budget!I27:I$28)=0, "", SUMIF(Budget!B27:B$28, 8 , Budget!I27:I$28))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C9" s="0"/>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Budget!I34:I$35)=0, "", SUMIF(Budget!B34:B$35, 9 , Budget!I34:I$35))</f>
        <v/>
      </c>
      <c r="L10" s="124" t="str">
        <f aca="false">IF(SUMIF(Budget!B46:B$53, 9 , Budget!I46:I$53)=0, "", SUMIF(Budget!B46:B$53, 9 , Budget!I46:I$53))</f>
        <v/>
      </c>
      <c r="M10" s="124" t="str">
        <f aca="false">IF(Budget!B31= 9 ,(Budget!I31),"")</f>
        <v/>
      </c>
      <c r="N10" s="124" t="str">
        <f aca="false">IF(Budget!B30= 9 ,(Budget!I30),"")</f>
        <v/>
      </c>
      <c r="O10" s="124" t="str">
        <f aca="false">IF(SUMIF(Budget!B38:B$39, 9 , Budget!I38:I$39)=0, "", SUMIF(Budget!B38:B$39, 9 , Budget!I38:I$39))</f>
        <v/>
      </c>
      <c r="P10" s="124" t="str">
        <f aca="false">IF(SUMIF(Budget!B27:B$28, 9 , Budget!I27:I$28)=0, "", SUMIF(Budget!B27:B$28, 9 , Budget!I27:I$28))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C10" s="0"/>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Budget!I34:I$35)=0, "", SUMIF(Budget!B34:B$35, 10 , Budget!I34:I$35))</f>
        <v/>
      </c>
      <c r="L11" s="124" t="str">
        <f aca="false">IF(SUMIF(Budget!B46:B$53, 10 , Budget!I46:I$53)=0, "", SUMIF(Budget!B46:B$53, 10 , Budget!I46:I$53))</f>
        <v/>
      </c>
      <c r="M11" s="124" t="str">
        <f aca="false">IF(Budget!B31= 10 ,(Budget!I31),"")</f>
        <v/>
      </c>
      <c r="N11" s="124" t="str">
        <f aca="false">IF(Budget!B30= 10 ,(Budget!I30),"")</f>
        <v/>
      </c>
      <c r="O11" s="124" t="str">
        <f aca="false">IF(SUMIF(Budget!B38:B$39, 10 , Budget!I38:I$39)=0, "", SUMIF(Budget!B38:B$39, 10 , Budget!I38:I$39))</f>
        <v/>
      </c>
      <c r="P11" s="124" t="str">
        <f aca="false">IF(SUMIF(Budget!B27:B$28, 10 , Budget!I27:I$28)=0, "", SUMIF(Budget!B27:B$28, 10 , Budget!I27:I$28))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C11" s="0"/>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Budget!I34:I$35)=0, "", SUMIF(Budget!B34:B$35, 11 , Budget!I34:I$35))</f>
        <v/>
      </c>
      <c r="L12" s="124" t="str">
        <f aca="false">IF(SUMIF(Budget!B46:B$53, 11 , Budget!I46:I$53)=0, "", SUMIF(Budget!B46:B$53, 11 , Budget!I46:I$53))</f>
        <v/>
      </c>
      <c r="M12" s="124" t="str">
        <f aca="false">IF(Budget!B31= 11 ,(Budget!I31),"")</f>
        <v/>
      </c>
      <c r="N12" s="124" t="str">
        <f aca="false">IF(Budget!B30= 11 ,(Budget!I30),"")</f>
        <v/>
      </c>
      <c r="O12" s="124" t="str">
        <f aca="false">IF(SUMIF(Budget!B38:B$39, 11 , Budget!I38:I$39)=0, "", SUMIF(Budget!B38:B$39, 11 , Budget!I38:I$39))</f>
        <v/>
      </c>
      <c r="P12" s="124" t="str">
        <f aca="false">IF(SUMIF(Budget!B27:B$28, 11 , Budget!I27:I$28)=0, "", SUMIF(Budget!B27:B$28, 11 , Budget!I27:I$28))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Budget!I34:I$35)=0, "", SUMIF(Budget!B34:B$35, 12 , Budget!I34:I$35))</f>
        <v/>
      </c>
      <c r="L13" s="124" t="str">
        <f aca="false">IF(SUMIF(Budget!B46:B$53, 12 , Budget!I46:I$53)=0, "", SUMIF(Budget!B46:B$53, 12 , Budget!I46:I$53))</f>
        <v/>
      </c>
      <c r="M13" s="124" t="str">
        <f aca="false">IF(Budget!B31= 12 ,(Budget!I31),"")</f>
        <v/>
      </c>
      <c r="N13" s="124" t="str">
        <f aca="false">IF(Budget!B30= 12 ,(Budget!I30),"")</f>
        <v/>
      </c>
      <c r="O13" s="124" t="str">
        <f aca="false">IF(SUMIF(Budget!B38:B$39, 12 , Budget!I38:I$39)=0, "", SUMIF(Budget!B38:B$39, 12 , Budget!I38:I$39))</f>
        <v/>
      </c>
      <c r="P13" s="124" t="str">
        <f aca="false">IF(SUMIF(Budget!B27:B$28, 12 , Budget!I27:I$28)=0, "", SUMIF(Budget!B27:B$28, 12 , Budget!I27:I$28))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Budget!I34:I$35)=0, "", SUMIF(Budget!B34:B$35, 13 , Budget!I34:I$35))</f>
        <v/>
      </c>
      <c r="L14" s="124" t="str">
        <f aca="false">IF(SUMIF(Budget!B46:B$53, 13 , Budget!I46:I$53)=0, "", SUMIF(Budget!B46:B$53, 13 , Budget!I46:I$53))</f>
        <v/>
      </c>
      <c r="M14" s="124" t="str">
        <f aca="false">IF(Budget!B31= 13 ,(Budget!I31),"")</f>
        <v/>
      </c>
      <c r="N14" s="124" t="str">
        <f aca="false">IF(Budget!B30= 13 ,(Budget!I30),"")</f>
        <v/>
      </c>
      <c r="O14" s="124" t="str">
        <f aca="false">IF(SUMIF(Budget!B38:B$39, 13 , Budget!I38:I$39)=0, "", SUMIF(Budget!B38:B$39, 13 , Budget!I38:I$39))</f>
        <v/>
      </c>
      <c r="P14" s="124" t="str">
        <f aca="false">IF(SUMIF(Budget!B27:B$28, 13 , Budget!I27:I$28)=0, "", SUMIF(Budget!B27:B$28, 13 , Budget!I27:I$28))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Budget!I34:I$35)=0, "", SUMIF(Budget!B34:B$35, 14, Budget!I34:I$35))</f>
        <v/>
      </c>
      <c r="L15" s="124" t="str">
        <f aca="false">IF(SUMIF(Budget!B46:B$53, 14 , Budget!I46:I$53)=0, "", SUMIF(Budget!B46:B$53, 14, Budget!I46:I$53))</f>
        <v/>
      </c>
      <c r="M15" s="124" t="str">
        <f aca="false">IF(Budget!B31= 14 ,(Budget!I31),"")</f>
        <v/>
      </c>
      <c r="N15" s="124" t="str">
        <f aca="false">IF(Budget!B30= 14 ,(Budget!I30),"")</f>
        <v/>
      </c>
      <c r="O15" s="124" t="str">
        <f aca="false">IF(SUMIF(Budget!B38:B$39, 14 , Budget!I38:I$39)=0, "", SUMIF(Budget!B38:B$39, 14, Budget!I38:I$39))</f>
        <v/>
      </c>
      <c r="P15" s="124" t="str">
        <f aca="false">IF(SUMIF(Budget!B27:B$28, 14 , Budget!I27:I$28)=0, "", SUMIF(Budget!B27:B$28, 14, Budget!I27:I$28))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Budget!I34:I$35)=0, "", SUMIF(Budget!B34:B$35, 15 , Budget!I34:I$35))</f>
        <v/>
      </c>
      <c r="L16" s="124" t="str">
        <f aca="false">IF(SUMIF(Budget!B46:B$53, 15 , Budget!I46:I$53)=0, "", SUMIF(Budget!B46:B$53, 15 , Budget!I46:I$53))</f>
        <v/>
      </c>
      <c r="M16" s="124" t="str">
        <f aca="false">IF(Budget!B31= 15 ,(Budget!I31),"")</f>
        <v/>
      </c>
      <c r="N16" s="124" t="str">
        <f aca="false">IF(Budget!B30= 15 ,(Budget!I30),"")</f>
        <v/>
      </c>
      <c r="O16" s="124" t="str">
        <f aca="false">IF(SUMIF(Budget!B38:B$39, 15 , Budget!I38:I$39)=0, "", SUMIF(Budget!B38:B$39, 15 , Budget!I38:I$39))</f>
        <v/>
      </c>
      <c r="P16" s="124" t="str">
        <f aca="false">IF(SUMIF(Budget!B27:B$28, 15 , Budget!I27:I$28)=0, "", SUMIF(Budget!B27:B$28, 15 , Budget!I27:I$28))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Budget!I34:I$35)=0, "", SUMIF(Budget!B34:B$35, 16 , Budget!I34:I$35))</f>
        <v/>
      </c>
      <c r="L17" s="124" t="str">
        <f aca="false">IF(SUMIF(Budget!B46:B$53, 16 , Budget!I46:I$53)=0, "", SUMIF(Budget!B46:B$53, 16 , Budget!I46:I$53))</f>
        <v/>
      </c>
      <c r="M17" s="124" t="str">
        <f aca="false">IF(Budget!B31= 16 ,(Budget!I31),"")</f>
        <v/>
      </c>
      <c r="N17" s="124" t="str">
        <f aca="false">IF(Budget!B30= 16 ,(Budget!I30),"")</f>
        <v/>
      </c>
      <c r="O17" s="124" t="str">
        <f aca="false">IF(SUMIF(Budget!B38:B$39, 16 , Budget!I38:I$39)=0, "", SUMIF(Budget!B38:B$39, 16 , Budget!I38:I$39))</f>
        <v/>
      </c>
      <c r="P17" s="124" t="str">
        <f aca="false">IF(SUMIF(Budget!B27:B$28, 16 , Budget!I27:I$28)=0, "", SUMIF(Budget!B27:B$28, 16 , Budget!I27:I$28))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Budget!I34:I$35)=0, "", SUMIF(Budget!B34:B$35, 17 , Budget!I34:I$35))</f>
        <v/>
      </c>
      <c r="L18" s="124" t="str">
        <f aca="false">IF(SUMIF(Budget!B46:B$53, 17 , Budget!I46:I$53)=0, "", SUMIF(Budget!B46:B$53, 17 , Budget!I46:I$53))</f>
        <v/>
      </c>
      <c r="M18" s="124" t="str">
        <f aca="false">IF(Budget!B31= 17 ,(Budget!I31),"")</f>
        <v/>
      </c>
      <c r="N18" s="124" t="str">
        <f aca="false">IF(Budget!B30= 17 ,(Budget!I30),"")</f>
        <v/>
      </c>
      <c r="O18" s="124" t="str">
        <f aca="false">IF(SUMIF(Budget!B38:B$39, 17 , Budget!I38:I$39)=0, "", SUMIF(Budget!B38:B$39, 17 , Budget!I38:I$39))</f>
        <v/>
      </c>
      <c r="P18" s="124" t="str">
        <f aca="false">IF(SUMIF(Budget!B27:B$28, 17 , Budget!I27:I$28)=0, "", SUMIF(Budget!B27:B$28, 17 , Budget!I27:I$28))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Budget!I34:I$35)=0, "", SUMIF(Budget!B34:B$35, 18 , Budget!I34:I$35))</f>
        <v/>
      </c>
      <c r="L19" s="124" t="str">
        <f aca="false">IF(SUMIF(Budget!B46:B$53, 18 , Budget!I46:I$53)=0, "", SUMIF(Budget!B46:B$53, 18 , Budget!I46:I$53))</f>
        <v/>
      </c>
      <c r="M19" s="124" t="str">
        <f aca="false">IF(Budget!B31= 18 ,(Budget!I31),"")</f>
        <v/>
      </c>
      <c r="N19" s="124" t="str">
        <f aca="false">IF(Budget!B30= 18 ,(Budget!I30),"")</f>
        <v/>
      </c>
      <c r="O19" s="124" t="str">
        <f aca="false">IF(SUMIF(Budget!B38:B$39, 18 , Budget!I38:I$39)=0, "", SUMIF(Budget!B38:B$39, 18 , Budget!I38:I$39))</f>
        <v/>
      </c>
      <c r="P19" s="124" t="str">
        <f aca="false">IF(SUMIF(Budget!B27:B$28, 18 , Budget!I27:I$28)=0, "", SUMIF(Budget!B27:B$28, 18 , Budget!I27:I$28))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Budget!I34:I$35)=0, "", SUMIF(Budget!B34:B$35, 19 , Budget!I34:I$35))</f>
        <v/>
      </c>
      <c r="L20" s="124" t="str">
        <f aca="false">IF(SUMIF(Budget!B46:B$53, 19 , Budget!I46:I$53)=0, "", SUMIF(Budget!B46:B$53, 19 , Budget!I46:I$53))</f>
        <v/>
      </c>
      <c r="M20" s="124" t="str">
        <f aca="false">IF(Budget!B31= 19 ,(Budget!I31),"")</f>
        <v/>
      </c>
      <c r="N20" s="124" t="str">
        <f aca="false">IF(Budget!B30= 19 ,(Budget!I30),"")</f>
        <v/>
      </c>
      <c r="O20" s="124" t="str">
        <f aca="false">IF(SUMIF(Budget!B38:B$39, 19 , Budget!I38:I$39)=0, "", SUMIF(Budget!B38:B$39, 19 , Budget!I38:I$39))</f>
        <v/>
      </c>
      <c r="P20" s="124" t="str">
        <f aca="false">IF(SUMIF(Budget!B27:B$28, 19 , Budget!I27:I$28)=0, "", SUMIF(Budget!B27:B$28, 19 , Budget!I27:I$28))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Budget!I34:I$35)=0, "", SUMIF(Budget!B34:B$35, 20 , Budget!I34:I$35))</f>
        <v/>
      </c>
      <c r="L21" s="124" t="str">
        <f aca="false">IF(SUMIF(Budget!B46:B$53, 20 , Budget!I46:I$53)=0, "", SUMIF(Budget!B46:B$53, 20 , Budget!I46:I$53))</f>
        <v/>
      </c>
      <c r="M21" s="124" t="str">
        <f aca="false">IF(Budget!B31= 20 ,(Budget!I31),"")</f>
        <v/>
      </c>
      <c r="N21" s="124" t="str">
        <f aca="false">IF(Budget!B30= 20 ,(Budget!I30),"")</f>
        <v/>
      </c>
      <c r="O21" s="124" t="str">
        <f aca="false">IF(SUMIF(Budget!B38:B$39, 20 , Budget!I38:I$39)=0, "", SUMIF(Budget!B38:B$39, 20 , Budget!I38:I$39))</f>
        <v/>
      </c>
      <c r="P21" s="124" t="str">
        <f aca="false">IF(SUMIF(Budget!B27:B$28, 20 , Budget!I27:I$28)=0, "", SUMIF(Budget!B27:B$28, 20 , Budget!I27:I$28))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Budget!I34:I$35)=0, "", SUMIF(Budget!B34:B$35, 21 , Budget!I34:I$35))</f>
        <v/>
      </c>
      <c r="L22" s="124" t="str">
        <f aca="false">IF(SUMIF(Budget!B46:B$53, 21 , Budget!I46:I$53)=0, "", SUMIF(Budget!B46:B$53, 21 , Budget!I46:I$53))</f>
        <v/>
      </c>
      <c r="M22" s="124" t="str">
        <f aca="false">IF(Budget!B31= 21 ,(Budget!I31),"")</f>
        <v/>
      </c>
      <c r="N22" s="124" t="str">
        <f aca="false">IF(Budget!B30= 21 ,(Budget!I30),"")</f>
        <v/>
      </c>
      <c r="O22" s="124" t="str">
        <f aca="false">IF(SUMIF(Budget!B38:B$39, 21 , Budget!I38:I$39)=0, "", SUMIF(Budget!B38:B$39, 21 , Budget!I38:I$39))</f>
        <v/>
      </c>
      <c r="P22" s="124" t="str">
        <f aca="false">IF(SUMIF(Budget!B27:B$28, 21 , Budget!I27:I$28)=0, "", SUMIF(Budget!B27:B$28, 21 , Budget!I27:I$28))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Budget!I34:I$35)=0, "", SUMIF(Budget!B34:B$35, 22 , Budget!I34:I$35))</f>
        <v/>
      </c>
      <c r="L23" s="124" t="str">
        <f aca="false">IF(SUMIF(Budget!B46:B$53, 22 , Budget!I46:I$53)=0, "", SUMIF(Budget!B46:B$53, 22 , Budget!I46:I$53))</f>
        <v/>
      </c>
      <c r="M23" s="124" t="str">
        <f aca="false">IF(Budget!B31= 22 ,(Budget!I31),"")</f>
        <v/>
      </c>
      <c r="N23" s="124" t="str">
        <f aca="false">IF(Budget!B30= 22 ,(Budget!I30),"")</f>
        <v/>
      </c>
      <c r="O23" s="124" t="str">
        <f aca="false">IF(SUMIF(Budget!B38:B$39, 22 , Budget!I38:I$39)=0, "", SUMIF(Budget!B38:B$39, 22 , Budget!I38:I$39))</f>
        <v/>
      </c>
      <c r="P23" s="124" t="str">
        <f aca="false">IF(SUMIF(Budget!B27:B$28, 22 , Budget!I27:I$28)=0, "", SUMIF(Budget!B27:B$28, 22 , Budget!I27:I$28))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Budget!I34:I$35)=0, "", SUMIF(Budget!B34:B$35, 23 , Budget!I34:I$35))</f>
        <v/>
      </c>
      <c r="L24" s="124" t="str">
        <f aca="false">IF(SUMIF(Budget!B46:B$53, 23 , Budget!I46:I$53)=0, "", SUMIF(Budget!B46:B$53, 23 , Budget!I46:I$53))</f>
        <v/>
      </c>
      <c r="M24" s="124" t="str">
        <f aca="false">IF(Budget!B31= 23 ,(Budget!I31),"")</f>
        <v/>
      </c>
      <c r="N24" s="124" t="str">
        <f aca="false">IF(Budget!B30= 23 ,(Budget!I30),"")</f>
        <v/>
      </c>
      <c r="O24" s="124" t="str">
        <f aca="false">IF(SUMIF(Budget!B38:B$39, 23 , Budget!I38:I$39)=0, "", SUMIF(Budget!B38:B$39, 23 , Budget!I38:I$39))</f>
        <v/>
      </c>
      <c r="P24" s="124" t="str">
        <f aca="false">IF(SUMIF(Budget!B27:B$28, 23 , Budget!I27:I$28)=0, "", SUMIF(Budget!B27:B$28, 23 , Budget!I27:I$28))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Budget!I34:I$35)=0, "", SUMIF(Budget!B34:B$35, 24 , Budget!I34:I$35))</f>
        <v/>
      </c>
      <c r="L25" s="124" t="str">
        <f aca="false">IF(SUMIF(Budget!B46:B$53, 24 , Budget!I46:I$53)=0, "", SUMIF(Budget!B46:B$53, 24 , Budget!I46:I$53))</f>
        <v/>
      </c>
      <c r="M25" s="124" t="str">
        <f aca="false">IF(Budget!B31= 24 ,(Budget!I31),"")</f>
        <v/>
      </c>
      <c r="N25" s="124" t="str">
        <f aca="false">IF(Budget!B30= 24 ,(Budget!I30),"")</f>
        <v/>
      </c>
      <c r="O25" s="124" t="str">
        <f aca="false">IF(SUMIF(Budget!B38:B$39, 24 , Budget!I38:I$39)=0, "", SUMIF(Budget!B38:B$39, 24 , Budget!I38:I$39))</f>
        <v/>
      </c>
      <c r="P25" s="124" t="str">
        <f aca="false">IF(SUMIF(Budget!B27:B$28, 24 , Budget!I27:I$28)=0, "", SUMIF(Budget!B27:B$28, 24 , Budget!I27:I$28))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Budget!I34:I$35)=0, "", SUMIF(Budget!B34:B$35, 25 , Budget!I34:I$35))</f>
        <v/>
      </c>
      <c r="L26" s="124" t="str">
        <f aca="false">IF(SUMIF(Budget!B46:B$53, 25 , Budget!I46:I$53)=0, "", SUMIF(Budget!B46:B$53, 25 , Budget!I46:I$53))</f>
        <v/>
      </c>
      <c r="M26" s="124" t="str">
        <f aca="false">IF(Budget!B31= 26 ,(Budget!I31),"")</f>
        <v/>
      </c>
      <c r="N26" s="124" t="str">
        <f aca="false">IF(Budget!B30= 25 ,(Budget!I30),"")</f>
        <v/>
      </c>
      <c r="O26" s="124" t="str">
        <f aca="false">IF(SUMIF(Budget!B38:B$39, 25 , Budget!I38:I$39)=0, "", SUMIF(Budget!B38:B$39, 25 , Budget!I38:I$39))</f>
        <v/>
      </c>
      <c r="P26" s="124" t="str">
        <f aca="false">IF(SUMIF(Budget!B27:B$28, 25 , Budget!I27:I$28)=0, "", SUMIF(Budget!B27:B$28, 25 , Budget!I27:I$28))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Budget!I34:I$35)=0, "", SUMIF(Budget!B34:B$35, 26 , Budget!I34:I$35))</f>
        <v/>
      </c>
      <c r="L27" s="124" t="str">
        <f aca="false">IF(SUMIF(Budget!B46:B$53, 26 , Budget!I46:I$53)=0, "", SUMIF(Budget!B46:B$53, 26 , Budget!I46:I$53))</f>
        <v/>
      </c>
      <c r="M27" s="124" t="str">
        <f aca="false">IF(Budget!B31= 26 ,(Budget!I31),"")</f>
        <v/>
      </c>
      <c r="N27" s="124" t="str">
        <f aca="false">IF(Budget!B30= 26 ,(Budget!I30),"")</f>
        <v/>
      </c>
      <c r="O27" s="124" t="str">
        <f aca="false">IF(SUMIF(Budget!B38:B$39, 26 , Budget!I38:I$39)=0, "", SUMIF(Budget!B38:B$39, 26 , Budget!I38:I$39))</f>
        <v/>
      </c>
      <c r="P27" s="124" t="str">
        <f aca="false">IF(SUMIF(Budget!B27:B$28, 26 , Budget!I27:I$28)=0, "", SUMIF(Budget!B27:B$28, 26 , Budget!I27:I$28))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Budget!I34:I$35)=0, "", SUMIF(Budget!B34:B$35, 27 , Budget!I34:I$35))</f>
        <v/>
      </c>
      <c r="L28" s="124" t="str">
        <f aca="false">IF(SUMIF(Budget!B46:B$53, 27 , Budget!I46:I$53)=0, "", SUMIF(Budget!B46:B$53, 27 , Budget!I46:I$53))</f>
        <v/>
      </c>
      <c r="M28" s="124" t="str">
        <f aca="false">IF(Budget!B31= 27 ,(Budget!I31),"")</f>
        <v/>
      </c>
      <c r="N28" s="124" t="str">
        <f aca="false">IF(Budget!B30= 27 ,(Budget!I30),"")</f>
        <v/>
      </c>
      <c r="O28" s="124" t="str">
        <f aca="false">IF(SUMIF(Budget!B38:B$39, 27 , Budget!I38:I$39)=0, "", SUMIF(Budget!B38:B$39, 27 , Budget!I38:I$39))</f>
        <v/>
      </c>
      <c r="P28" s="124" t="str">
        <f aca="false">IF(SUMIF(Budget!B27:B$28, 27 , Budget!I27:I$28)=0, "", SUMIF(Budget!B27:B$28, 27 , Budget!I27:I$28))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Budget!I34:I$35)=0, "", SUMIF(Budget!B34:B$35, 28 , Budget!I34:I$35))</f>
        <v/>
      </c>
      <c r="L29" s="124" t="str">
        <f aca="false">IF(SUMIF(Budget!B46:B$53, 28 , Budget!I46:I$53)=0, "", SUMIF(Budget!B46:B$53, 28 , Budget!I46:I$53))</f>
        <v/>
      </c>
      <c r="M29" s="124" t="str">
        <f aca="false">IF(Budget!B31= 28 ,(Budget!I31),"")</f>
        <v/>
      </c>
      <c r="N29" s="124" t="str">
        <f aca="false">IF(Budget!B30= 28 ,(Budget!I30),"")</f>
        <v/>
      </c>
      <c r="O29" s="124" t="str">
        <f aca="false">IF(SUMIF(Budget!B38:B$39, 28 , Budget!I38:I$39)=0, "", SUMIF(Budget!B38:B$39, 28 , Budget!I38:I$39))</f>
        <v/>
      </c>
      <c r="P29" s="124" t="str">
        <f aca="false">IF(SUMIF(Budget!B27:B$28, 28 , Budget!I27:I$28)=0, "", SUMIF(Budget!B27:B$28, 28 , Budget!I27:I$28))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Budget!I34:I$35)=0, "", SUMIF(Budget!B34:B$35, 29 , Budget!I34:I$35))</f>
        <v/>
      </c>
      <c r="L30" s="124" t="str">
        <f aca="false">IF(SUMIF(Budget!B46:B$53, 29 , Budget!I46:I$53)=0, "", SUMIF(Budget!B46:B$53, 29 , Budget!I46:I$53))</f>
        <v/>
      </c>
      <c r="M30" s="124" t="str">
        <f aca="false">IF(Budget!B31= 29,(Budget!I31),"")</f>
        <v/>
      </c>
      <c r="N30" s="124" t="str">
        <f aca="false">IF(Budget!B30= 29,(Budget!I30),"")</f>
        <v/>
      </c>
      <c r="O30" s="124" t="str">
        <f aca="false">IF(SUMIF(Budget!B38:B$39, 29 , Budget!I38:I$39)=0, "", SUMIF(Budget!B38:B$39, 29 , Budget!I38:I$39))</f>
        <v/>
      </c>
      <c r="P30" s="124" t="str">
        <f aca="false">IF(SUMIF(Budget!B27:B$28, 29 , Budget!I27:I$28)=0, "", SUMIF(Budget!B27:B$28, 29 , Budget!I27:I$28))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Budget!I34:I$35)=0, "", SUMIF(Budget!B34:B$35, 29 , Budget!I34:I$35))</f>
        <v/>
      </c>
      <c r="L31" s="124" t="str">
        <f aca="false">IF(SUMIF(Budget!B46:B$53, 30 , Budget!I46:I$53)=0, "", SUMIF(Budget!B46:B$53, 30 , Budget!I46:I$53))</f>
        <v/>
      </c>
      <c r="M31" s="124" t="str">
        <f aca="false">IF(Budget!B31= 30 ,(Budget!I31),"")</f>
        <v/>
      </c>
      <c r="N31" s="124" t="str">
        <f aca="false">IF(Budget!B30= 30 ,(Budget!I30),"")</f>
        <v/>
      </c>
      <c r="O31" s="124" t="str">
        <f aca="false">IF(SUMIF(Budget!B38:B$39, 30 , Budget!I38:I$39)=0, "", SUMIF(Budget!B38:B$39, 30 , Budget!I38:I$39))</f>
        <v/>
      </c>
      <c r="P31" s="124" t="str">
        <f aca="false">IF(SUMIF(Budget!B27:B$28, 30 , Budget!I27:I$28)=0, "", SUMIF(Budget!B27:B$28, 30 , Budget!I27:I$28))</f>
        <v/>
      </c>
      <c r="Q31" s="126"/>
      <c r="R31" s="127"/>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C31" s="0"/>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Budget!I34:I$35)=0, "", SUMIF(Budget!B34:B$35, 36 , Budget!I34:I$35))</f>
        <v/>
      </c>
      <c r="L32" s="124" t="str">
        <f aca="false">IF(SUMIF(Budget!B46:B$53, 36 , Budget!I46:I$53)=0, "", SUMIF(Budget!B46:B$53, 36 , Budget!I46:I$53))</f>
        <v/>
      </c>
      <c r="M32" s="124" t="str">
        <f aca="false">IF(Budget!B31= 36 ,(Budget!I31),"")</f>
        <v/>
      </c>
      <c r="N32" s="124" t="str">
        <f aca="false">IF(Budget!B30= 36 ,(Budget!I30),"")</f>
        <v/>
      </c>
      <c r="O32" s="124" t="str">
        <f aca="false">IF(SUMIF(Budget!B38:B$39, 36 , Budget!I38:I$39)=0, "", SUMIF(Budget!B38:B$39, 36 , Budget!I38:I$39))</f>
        <v/>
      </c>
      <c r="P32" s="124" t="str">
        <f aca="false">IF(SUMIF(Budget!B27:B$28, 36 , Budget!I27:I$28)=0, "", SUMIF(Budget!B27:B$28, 36 , Budget!I27:I$28))</f>
        <v/>
      </c>
      <c r="Q32" s="126"/>
      <c r="R32" s="127"/>
      <c r="S32" s="128" t="str">
        <f aca="false">IF(SUM(C32:Q32) &gt; 0, -SUM(C32:Q32), "-")</f>
        <v>-</v>
      </c>
      <c r="T32" s="138" t="str">
        <f aca="false">IF(S32&lt;0, S32/S$36, "")</f>
        <v/>
      </c>
      <c r="U32" s="139"/>
      <c r="V32" s="131" t="n">
        <f aca="false">B32</f>
        <v>31</v>
      </c>
      <c r="W32" s="140"/>
      <c r="X32" s="140"/>
      <c r="Z32" s="147"/>
      <c r="AA32" s="148"/>
      <c r="AB32" s="149"/>
      <c r="AC32" s="150" t="str">
        <f aca="false">IF(SUM(Z32:AB32)=0,"-",-SUM(Z32:AB32))</f>
        <v>-</v>
      </c>
      <c r="AD32" s="151" t="s">
        <v>114</v>
      </c>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C34" s="0"/>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118</v>
      </c>
      <c r="C37" s="170" t="str">
        <f aca="false">IF(SUM(C2:C32) &gt; 0, -SUM(C2:C32)/31, "")</f>
        <v/>
      </c>
      <c r="D37" s="170" t="str">
        <f aca="false">IF(SUM(D2:D32) &gt; 0, -SUM(D2:D32)/31, "")</f>
        <v/>
      </c>
      <c r="E37" s="170" t="str">
        <f aca="false">IF(SUM(E2:E32) &gt; 0, -SUM(E2:E32)/31, "")</f>
        <v/>
      </c>
      <c r="F37" s="170" t="str">
        <f aca="false">IF(SUM(F2:F32) &gt; 0, -SUM(F2:F32)/31, "")</f>
        <v/>
      </c>
      <c r="G37" s="170" t="str">
        <f aca="false">IF(SUM(G2:G32) &gt; 0, -SUM(G2:G32)/31, "")</f>
        <v/>
      </c>
      <c r="H37" s="170" t="str">
        <f aca="false">IF(SUM(H2:H32) &gt; 0, -SUM(H2:H32)/31, "")</f>
        <v/>
      </c>
      <c r="I37" s="170" t="str">
        <f aca="false">IF(SUM(I2:I32) &gt; 0, -SUM(I2:I32)/31, "")</f>
        <v/>
      </c>
      <c r="J37" s="170" t="str">
        <f aca="false">IF(SUM(J2:J32) &gt; 0, -SUM(J2:J32)/31, "")</f>
        <v/>
      </c>
      <c r="K37" s="170" t="str">
        <f aca="false">IF(SUM(K2:K32) &gt; 0, -SUM(K2:K32)/31, "")</f>
        <v/>
      </c>
      <c r="L37" s="170" t="str">
        <f aca="false">IF(SUM(L2:L32) &gt; 0, -SUM(L2:L32)/31, "")</f>
        <v/>
      </c>
      <c r="M37" s="170" t="str">
        <f aca="false">IF(SUM(M2:M32) &gt; 0, -SUM(M2:M32)/31, "")</f>
        <v/>
      </c>
      <c r="N37" s="170" t="str">
        <f aca="false">IF(SUM(N2:N32) &gt; 0, -SUM(N2:N32)/31, "")</f>
        <v/>
      </c>
      <c r="O37" s="170" t="str">
        <f aca="false">IF(SUM(O2:O32) &gt; 0, -SUM(O2:O32)/31, "")</f>
        <v/>
      </c>
      <c r="P37" s="170" t="str">
        <f aca="false">IF(SUM(P2:P32) &gt; 0, -SUM(P2:P32)/31, "")</f>
        <v/>
      </c>
      <c r="Q37" s="170" t="str">
        <f aca="false">IF(SUM(Q2:Q32) &gt; 0, -SUM(Q2:Q32)/31, "")</f>
        <v/>
      </c>
      <c r="R37" s="170"/>
      <c r="S37" s="174" t="str">
        <f aca="false">IF(SUM(S2:S32) &lt; 0, SUM(S2:S32)/31, "")</f>
        <v/>
      </c>
      <c r="T37" s="174"/>
      <c r="U37" s="174" t="str">
        <f aca="false">IF(SUM(U2:U32) &gt; 0, SUM(U2:U32)/31, "")</f>
        <v/>
      </c>
      <c r="V37" s="174" t="str">
        <f aca="false">IF(ISNUMBER(U37),SUM(S37:U37),"")</f>
        <v/>
      </c>
      <c r="W37" s="174"/>
      <c r="Z37" s="170" t="str">
        <f aca="false">IF(SUM(Z2:Z32) &gt; 0, 0-SUM(Z2:Z32)/31, "")</f>
        <v/>
      </c>
      <c r="AA37" s="170" t="str">
        <f aca="false">IF(SUM(AA2:AA32) &gt; 0, 0-SUM(AA2:AA32)/31, "")</f>
        <v/>
      </c>
      <c r="AB37" s="170" t="str">
        <f aca="false">IF(SUM(AB2:AB32) &gt; 0, 0-SUM(AB2:AB32)/31, "")</f>
        <v/>
      </c>
      <c r="AC37" s="174" t="str">
        <f aca="false">IF(SUM(AC2:AC32) &lt; 0, SUM(AC2:AC32)/31,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{92EC6FD4-CD95-4F8C-9147-9EADCFFF3273}</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92EC6FD4-CD95-4F8C-9147-9EADCFFF3273}">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V37" activeCellId="0" sqref="V37"/>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22</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79</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Budget!J34:J$35)=0, "", SUMIF(Budget!B34:B$35, 1 , Budget!J34:J$35))</f>
        <v/>
      </c>
      <c r="L2" s="124" t="str">
        <f aca="false">IF(SUMIF(Budget!B46:B$53, 1 , Budget!J46:J$53)=0, "", SUMIF(Budget!B46:B$53, 1 , Budget!J46:J$53))</f>
        <v/>
      </c>
      <c r="M2" s="124" t="str">
        <f aca="false">IF(Budget!B31= 1 ,(Budget!J31),"")</f>
        <v/>
      </c>
      <c r="N2" s="124" t="str">
        <f aca="false">IF(Budget!B30= 1 ,(Budget!J30),"")</f>
        <v/>
      </c>
      <c r="O2" s="124" t="str">
        <f aca="false">IF(SUMIF(Budget!B38:B$39, 1 , Budget!J38:J$39)=0, "", SUMIF(Budget!B38:B$39, 1 , Budget!J38:J$39))</f>
        <v/>
      </c>
      <c r="P2" s="124" t="str">
        <f aca="false">IF(SUMIF(Budget!B27:B$28, 1 , Budget!J27:J$28)=0, "", SUMIF(Budget!B27:B$28, 1 , Budget!J27:J$28))</f>
        <v/>
      </c>
      <c r="Q2" s="126"/>
      <c r="R2" s="127"/>
      <c r="S2" s="128" t="str">
        <f aca="false">IF(SUM(C2:Q2) &gt; 0, -SUM(C2:Q2), "-")</f>
        <v>-</v>
      </c>
      <c r="T2" s="129" t="str">
        <f aca="false">IF(S2&lt;0, S2/S$36, "")</f>
        <v/>
      </c>
      <c r="U2" s="130"/>
      <c r="V2" s="131" t="n">
        <f aca="false">B2</f>
        <v>1</v>
      </c>
      <c r="W2" s="132" t="s">
        <v>80</v>
      </c>
      <c r="X2" s="132"/>
      <c r="Z2" s="123"/>
      <c r="AA2" s="124"/>
      <c r="AB2" s="125"/>
      <c r="AC2" s="126" t="str">
        <f aca="false">IF(SUM(Z2:AB2)=0,"-",-SUM(Z2:AB2))</f>
        <v>-</v>
      </c>
      <c r="AD2" s="133" t="s">
        <v>81</v>
      </c>
      <c r="AE2" s="134" t="s">
        <v>82</v>
      </c>
      <c r="AF2" s="134"/>
      <c r="AG2" s="103" t="s">
        <v>69</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Budget!J34:J$35)=0, "", SUMIF(Budget!B34:B$35, 2 , Budget!J34:J$35))</f>
        <v/>
      </c>
      <c r="L3" s="124" t="str">
        <f aca="false">IF(SUMIF(Budget!B46:B$53, 2 , Budget!J46:J$53)=0, "", SUMIF(Budget!B46:B$53, 2 , Budget!J46:J$53))</f>
        <v/>
      </c>
      <c r="M3" s="124" t="str">
        <f aca="false">IF(Budget!B31= 2 ,(Budget!J31),"")</f>
        <v/>
      </c>
      <c r="N3" s="124" t="str">
        <f aca="false">IF(Budget!B30= 2 ,(Budget!J30),"")</f>
        <v/>
      </c>
      <c r="O3" s="124" t="str">
        <f aca="false">IF(SUMIF(Budget!B38:B$39, 2 , Budget!J38:J$39)=0, "", SUMIF(Budget!B38:B$39, 2 , Budget!J38:J$39))</f>
        <v/>
      </c>
      <c r="P3" s="124" t="str">
        <f aca="false">IF(SUMIF(Budget!B27:B$28, 2 , Budget!J27:J$28)=0, "", SUMIF(Budget!B27:B$28, 2 , Budget!J27:J$28))</f>
        <v/>
      </c>
      <c r="Q3" s="126"/>
      <c r="R3" s="127"/>
      <c r="S3" s="128" t="str">
        <f aca="false">IF(SUM(C3:Q3) &gt; 0, -SUM(C3:Q3), "-")</f>
        <v>-</v>
      </c>
      <c r="T3" s="138" t="str">
        <f aca="false">IF(S3&lt;0, S3/S$36, "")</f>
        <v/>
      </c>
      <c r="U3" s="139"/>
      <c r="V3" s="131" t="n">
        <f aca="false">B3</f>
        <v>2</v>
      </c>
      <c r="W3" s="140" t="s">
        <v>83</v>
      </c>
      <c r="X3" s="140"/>
      <c r="Z3" s="135"/>
      <c r="AA3" s="136"/>
      <c r="AB3" s="137"/>
      <c r="AC3" s="141" t="str">
        <f aca="false">IF(SUM(Z3:AB3)=0,"-",-SUM(Z3:AB3))</f>
        <v>-</v>
      </c>
      <c r="AD3" s="142" t="s">
        <v>84</v>
      </c>
      <c r="AE3" s="143"/>
      <c r="XFC3" s="0"/>
      <c r="XFD3" s="0"/>
    </row>
    <row r="4" customFormat="false" ht="12.8" hidden="false" customHeight="false" outlineLevel="0" collapsed="false">
      <c r="B4" s="122" t="n">
        <v>3</v>
      </c>
      <c r="C4" s="135"/>
      <c r="D4" s="136"/>
      <c r="E4" s="137"/>
      <c r="F4" s="135"/>
      <c r="G4" s="137"/>
      <c r="H4" s="123"/>
      <c r="I4" s="124"/>
      <c r="J4" s="125"/>
      <c r="K4" s="124" t="str">
        <f aca="false">IF(SUMIF(Budget!B34:B$35, 3 , Budget!J34:J$35)=0, "", SUMIF(Budget!B34:B$35, 3 , Budget!J34:J$35))</f>
        <v/>
      </c>
      <c r="L4" s="124" t="str">
        <f aca="false">IF(SUMIF(Budget!B46:B$53, 3 , Budget!J46:J$53)=0, "", SUMIF(Budget!B46:B$53, 3 , Budget!J46:J$53))</f>
        <v/>
      </c>
      <c r="M4" s="124" t="str">
        <f aca="false">IF(Budget!B31= 3 ,(Budget!J31),"")</f>
        <v/>
      </c>
      <c r="N4" s="124" t="str">
        <f aca="false">IF(Budget!B30= 3 ,(Budget!J30),"")</f>
        <v/>
      </c>
      <c r="O4" s="124" t="str">
        <f aca="false">IF(SUMIF(Budget!B38:B$39, 3 , Budget!J38:J$39)=0, "", SUMIF(Budget!B38:B$39, 3 , Budget!J38:J$39))</f>
        <v/>
      </c>
      <c r="P4" s="124" t="str">
        <f aca="false">IF(SUMIF(Budget!B27:B$28, 3 , Budget!J27:J$28)=0, "", SUMIF(Budget!B27:B$28, 3 , Budget!J27:J$28))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85</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c r="F5" s="135"/>
      <c r="G5" s="137"/>
      <c r="H5" s="123"/>
      <c r="I5" s="124"/>
      <c r="J5" s="125"/>
      <c r="K5" s="124" t="str">
        <f aca="false">IF(SUMIF(Budget!B34:B$35, 4 , Budget!J34:J$35)=0, "", SUMIF(Budget!B34:B$35, 4 , Budget!J34:J$35))</f>
        <v/>
      </c>
      <c r="L5" s="124" t="str">
        <f aca="false">IF(SUMIF(Budget!B46:B$53, 4 , Budget!J46:J$53)=0, "", SUMIF(Budget!B46:B$53, 4 , Budget!J46:J$53))</f>
        <v/>
      </c>
      <c r="M5" s="124" t="str">
        <f aca="false">IF(Budget!B31= 4 ,(Budget!J31),"")</f>
        <v/>
      </c>
      <c r="N5" s="124" t="str">
        <f aca="false">IF(Budget!B30= 4 ,(Budget!J30),"")</f>
        <v/>
      </c>
      <c r="O5" s="124" t="str">
        <f aca="false">IF(SUMIF(Budget!B38:B$39, 4 , Budget!J38:J$39)=0, "", SUMIF(Budget!B38:B$39, 4 , Budget!J38:J$39))</f>
        <v/>
      </c>
      <c r="P5" s="124" t="str">
        <f aca="false">IF(SUMIF(Budget!B27:B$28, 4 , Budget!J27:J$28)=0, "", SUMIF(Budget!B27:B$28, 4 , Budget!J27:J$28))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86</v>
      </c>
      <c r="XFC5" s="0"/>
      <c r="XFD5" s="0"/>
    </row>
    <row r="6" customFormat="false" ht="12.8" hidden="false" customHeight="false" outlineLevel="0" collapsed="false">
      <c r="B6" s="122" t="n">
        <v>5</v>
      </c>
      <c r="C6" s="135"/>
      <c r="D6" s="136"/>
      <c r="E6" s="137"/>
      <c r="F6" s="135"/>
      <c r="G6" s="137"/>
      <c r="H6" s="123"/>
      <c r="I6" s="124"/>
      <c r="J6" s="125"/>
      <c r="K6" s="124" t="str">
        <f aca="false">IF(SUMIF(Budget!B34:B$35, 5 , Budget!J34:J$35)=0, "", SUMIF(Budget!B34:B$35, 5 , Budget!J34:J$35))</f>
        <v/>
      </c>
      <c r="L6" s="124" t="str">
        <f aca="false">IF(SUMIF(Budget!B46:B$53, 5 , Budget!J46:J$53)=0, "", SUMIF(Budget!B46:B$53, 5 , Budget!J46:J$53))</f>
        <v/>
      </c>
      <c r="M6" s="124" t="str">
        <f aca="false">IF(Budget!B31= 5 ,(Budget!J31),"")</f>
        <v/>
      </c>
      <c r="N6" s="124" t="str">
        <f aca="false">IF(Budget!B30= 5 ,(Budget!J30),"")</f>
        <v/>
      </c>
      <c r="O6" s="124" t="str">
        <f aca="false">IF(SUMIF(Budget!B38:B$39, 5 , Budget!J38:J$39)=0, "", SUMIF(Budget!B38:B$39, 5 , Budget!J38:J$39))</f>
        <v/>
      </c>
      <c r="P6" s="124" t="str">
        <f aca="false">IF(SUMIF(Budget!B27:B$28, 5 , Budget!J27:J$28)=0, "", SUMIF(Budget!B27:B$28, 5 , Budget!J27:J$28))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87</v>
      </c>
      <c r="AE6" s="145" t="s">
        <v>71</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Budget!J34:J$35)=0, "", SUMIF(Budget!B34:B$35, 6 , Budget!J34:J$35))</f>
        <v/>
      </c>
      <c r="L7" s="124" t="str">
        <f aca="false">IF(SUMIF(Budget!B46:B$53, 6 , Budget!J46:J$53)=0, "", SUMIF(Budget!B46:B$53, 6 , Budget!J46:J$53))</f>
        <v/>
      </c>
      <c r="M7" s="124" t="str">
        <f aca="false">IF(Budget!B31= 6 ,(Budget!J31),"")</f>
        <v/>
      </c>
      <c r="N7" s="124" t="str">
        <f aca="false">IF(Budget!B30= 6 ,(Budget!J30),"")</f>
        <v/>
      </c>
      <c r="O7" s="124" t="str">
        <f aca="false">IF(SUMIF(Budget!B38:B$39, 6 , Budget!J38:J$39)=0, "", SUMIF(Budget!B38:B$39, 6 , Budget!J38:J$39))</f>
        <v/>
      </c>
      <c r="P7" s="124" t="str">
        <f aca="false">IF(SUMIF(Budget!B27:B$28, 6 , Budget!J27:J$28)=0, "", SUMIF(Budget!B27:B$28, 6 , Budget!J27:J$28))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88</v>
      </c>
      <c r="AE7" s="146" t="s">
        <v>89</v>
      </c>
      <c r="AF7" s="146"/>
      <c r="AG7" s="146"/>
      <c r="XFC7" s="0"/>
      <c r="XFD7" s="0"/>
    </row>
    <row r="8" customFormat="false" ht="12.8" hidden="false" customHeight="false" outlineLevel="0" collapsed="false">
      <c r="B8" s="122" t="n">
        <v>7</v>
      </c>
      <c r="C8" s="135"/>
      <c r="D8" s="136"/>
      <c r="E8" s="137"/>
      <c r="F8" s="135"/>
      <c r="G8" s="137"/>
      <c r="H8" s="123"/>
      <c r="I8" s="124"/>
      <c r="J8" s="125"/>
      <c r="K8" s="124" t="str">
        <f aca="false">IF(SUMIF(Budget!B34:B$35, 7 , Budget!J34:J$35)=0, "", SUMIF(Budget!B34:B$35, 7 , Budget!J34:J$35))</f>
        <v/>
      </c>
      <c r="L8" s="124" t="str">
        <f aca="false">IF(SUMIF(Budget!B46:B$53, 7 , Budget!J46:J$53)=0, "", SUMIF(Budget!B46:B$53, 7 , Budget!J46:J$53))</f>
        <v/>
      </c>
      <c r="M8" s="124" t="str">
        <f aca="false">IF(Budget!B31= 7 ,(Budget!J31),"")</f>
        <v/>
      </c>
      <c r="N8" s="124" t="str">
        <f aca="false">IF(Budget!B30= 7 ,(Budget!J30),"")</f>
        <v/>
      </c>
      <c r="O8" s="124" t="str">
        <f aca="false">IF(SUMIF(Budget!B38:B$39, 7 , Budget!J38:J$39)=0, "", SUMIF(Budget!B38:B$39, 7 , Budget!J38:J$39))</f>
        <v/>
      </c>
      <c r="P8" s="124" t="str">
        <f aca="false">IF(SUMIF(Budget!B27:B$28, 7 , Budget!J27:J$28)=0, "", SUMIF(Budget!B27:B$28, 7 , Budget!J27:J$28))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90</v>
      </c>
      <c r="AE8" s="146"/>
      <c r="AF8" s="146"/>
      <c r="AG8" s="146"/>
      <c r="XFC8" s="0"/>
      <c r="XFD8" s="0"/>
    </row>
    <row r="9" customFormat="false" ht="12.8" hidden="false" customHeight="false" outlineLevel="0" collapsed="false">
      <c r="B9" s="122" t="n">
        <v>8</v>
      </c>
      <c r="C9" s="135"/>
      <c r="D9" s="136"/>
      <c r="E9" s="137"/>
      <c r="F9" s="135"/>
      <c r="G9" s="137"/>
      <c r="H9" s="123"/>
      <c r="I9" s="124"/>
      <c r="J9" s="125"/>
      <c r="K9" s="124" t="str">
        <f aca="false">IF(SUMIF(Budget!B34:B$35, 8 , Budget!J34:J$35)=0, "", SUMIF(Budget!B34:B$35, 8 , Budget!J34:J$35))</f>
        <v/>
      </c>
      <c r="L9" s="124" t="str">
        <f aca="false">IF(SUMIF(Budget!B46:B$53, 8 , Budget!J46:J$53)=0, "", SUMIF(Budget!B46:B$53, 8 , Budget!J46:J$53))</f>
        <v/>
      </c>
      <c r="M9" s="124" t="str">
        <f aca="false">IF(Budget!B31= 8 ,(Budget!J31),"")</f>
        <v/>
      </c>
      <c r="N9" s="124" t="str">
        <f aca="false">IF(Budget!B30= 8 ,(Budget!J30),"")</f>
        <v/>
      </c>
      <c r="O9" s="124" t="str">
        <f aca="false">IF(SUMIF(Budget!B38:B$39, 8 , Budget!J38:J$39)=0, "", SUMIF(Budget!B38:B$39, 8 , Budget!J38:J$39))</f>
        <v/>
      </c>
      <c r="P9" s="124" t="str">
        <f aca="false">IF(SUMIF(Budget!B27:B$28, 8 , Budget!J27:J$28)=0, "", SUMIF(Budget!B27:B$28, 8 , Budget!J27:J$28))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91</v>
      </c>
      <c r="AE9" s="146"/>
      <c r="AF9" s="146"/>
      <c r="AG9" s="146"/>
      <c r="XFC9" s="0"/>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Budget!J34:J$35)=0, "", SUMIF(Budget!B34:B$35, 9 , Budget!J34:J$35))</f>
        <v/>
      </c>
      <c r="L10" s="124" t="str">
        <f aca="false">IF(SUMIF(Budget!B46:B$53, 9 , Budget!J46:J$53)=0, "", SUMIF(Budget!B46:B$53, 9 , Budget!J46:J$53))</f>
        <v/>
      </c>
      <c r="M10" s="124" t="str">
        <f aca="false">IF(Budget!B31= 9 ,(Budget!J31),"")</f>
        <v/>
      </c>
      <c r="N10" s="124" t="str">
        <f aca="false">IF(Budget!B30= 9 ,(Budget!J30),"")</f>
        <v/>
      </c>
      <c r="O10" s="124" t="str">
        <f aca="false">IF(SUMIF(Budget!B38:B$39, 9 , Budget!J38:J$39)=0, "", SUMIF(Budget!B38:B$39, 9 , Budget!J38:J$39))</f>
        <v/>
      </c>
      <c r="P10" s="124" t="str">
        <f aca="false">IF(SUMIF(Budget!B27:B$28, 9 , Budget!J27:J$28)=0, "", SUMIF(Budget!B27:B$28, 9 , Budget!J27:J$28))</f>
        <v/>
      </c>
      <c r="Q10" s="126"/>
      <c r="R10" s="127"/>
      <c r="S10" s="128" t="str">
        <f aca="false">IF(SUM(C10:Q10) &gt; 0, -SUM(C10:Q10), "-")</f>
        <v>-</v>
      </c>
      <c r="T10" s="138" t="str">
        <f aca="false">IF(S10&lt;0, S10/S$36, "")</f>
        <v/>
      </c>
      <c r="U10" s="139"/>
      <c r="V10" s="131" t="n">
        <f aca="false">B10</f>
        <v>9</v>
      </c>
      <c r="W10" s="140"/>
      <c r="X10" s="140"/>
      <c r="Z10" s="135"/>
      <c r="AA10" s="136"/>
      <c r="AB10" s="137"/>
      <c r="AC10" s="141" t="str">
        <f aca="false">IF(SUM(Z10:AB10)=0,"-",-SUM(Z10:AB10))</f>
        <v>-</v>
      </c>
      <c r="AD10" s="142" t="s">
        <v>92</v>
      </c>
      <c r="AE10" s="146"/>
      <c r="AF10" s="146"/>
      <c r="AG10" s="146"/>
      <c r="XFC10" s="0"/>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Budget!J34:J$35)=0, "", SUMIF(Budget!B34:B$35, 10 , Budget!J34:J$35))</f>
        <v/>
      </c>
      <c r="L11" s="124" t="str">
        <f aca="false">IF(SUMIF(Budget!B46:B$53, 10 , Budget!J46:J$53)=0, "", SUMIF(Budget!B46:B$53, 10 , Budget!J46:J$53))</f>
        <v/>
      </c>
      <c r="M11" s="124" t="str">
        <f aca="false">IF(Budget!B31= 10 ,(Budget!J31),"")</f>
        <v/>
      </c>
      <c r="N11" s="124" t="str">
        <f aca="false">IF(Budget!B30= 10 ,(Budget!J30),"")</f>
        <v/>
      </c>
      <c r="O11" s="124" t="str">
        <f aca="false">IF(SUMIF(Budget!B38:B$39, 10 , Budget!J38:J$39)=0, "", SUMIF(Budget!B38:B$39, 10 , Budget!J38:J$39))</f>
        <v/>
      </c>
      <c r="P11" s="124" t="str">
        <f aca="false">IF(SUMIF(Budget!B27:B$28, 10 , Budget!J27:J$28)=0, "", SUMIF(Budget!B27:B$28, 10 , Budget!J27:J$28))</f>
        <v/>
      </c>
      <c r="Q11" s="126"/>
      <c r="R11" s="127"/>
      <c r="S11" s="128" t="str">
        <f aca="false">IF(SUM(C11:Q11) &gt; 0, -SUM(C11:Q11), "-")</f>
        <v>-</v>
      </c>
      <c r="T11" s="138" t="str">
        <f aca="false">IF(S11&lt;0, S11/S$36, "")</f>
        <v/>
      </c>
      <c r="U11" s="139"/>
      <c r="V11" s="131" t="n">
        <f aca="false">B11</f>
        <v>10</v>
      </c>
      <c r="W11" s="140"/>
      <c r="X11" s="140"/>
      <c r="Z11" s="135"/>
      <c r="AA11" s="136"/>
      <c r="AB11" s="137"/>
      <c r="AC11" s="141" t="str">
        <f aca="false">IF(SUM(Z11:AB11)=0,"-",-SUM(Z11:AB11))</f>
        <v>-</v>
      </c>
      <c r="AD11" s="142" t="s">
        <v>93</v>
      </c>
      <c r="AE11" s="146"/>
      <c r="AF11" s="146"/>
      <c r="AG11" s="146"/>
      <c r="XFC11" s="0"/>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Budget!J34:J$35)=0, "", SUMIF(Budget!B34:B$35, 11 , Budget!J34:J$35))</f>
        <v/>
      </c>
      <c r="L12" s="124" t="str">
        <f aca="false">IF(SUMIF(Budget!B46:B$53, 11 , Budget!J46:J$53)=0, "", SUMIF(Budget!B46:B$53, 11 , Budget!J46:J$53))</f>
        <v/>
      </c>
      <c r="M12" s="124" t="str">
        <f aca="false">IF(Budget!B31= 11 ,(Budget!J31),"")</f>
        <v/>
      </c>
      <c r="N12" s="124" t="str">
        <f aca="false">IF(Budget!B30= 11 ,(Budget!J30),"")</f>
        <v/>
      </c>
      <c r="O12" s="124" t="str">
        <f aca="false">IF(SUMIF(Budget!B38:B$39, 11 , Budget!J38:J$39)=0, "", SUMIF(Budget!B38:B$39, 11 , Budget!J38:J$39))</f>
        <v/>
      </c>
      <c r="P12" s="124" t="str">
        <f aca="false">IF(SUMIF(Budget!B27:B$28, 11 , Budget!J27:J$28)=0, "", SUMIF(Budget!B27:B$28, 11 , Budget!J27:J$28))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94</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Budget!J34:J$35)=0, "", SUMIF(Budget!B34:B$35, 12 , Budget!J34:J$35))</f>
        <v/>
      </c>
      <c r="L13" s="124" t="str">
        <f aca="false">IF(SUMIF(Budget!B46:B$53, 12 , Budget!J46:J$53)=0, "", SUMIF(Budget!B46:B$53, 12 , Budget!J46:J$53))</f>
        <v/>
      </c>
      <c r="M13" s="124" t="str">
        <f aca="false">IF(Budget!B31= 12 ,(Budget!J31),"")</f>
        <v/>
      </c>
      <c r="N13" s="124" t="str">
        <f aca="false">IF(Budget!B30= 12 ,(Budget!J30),"")</f>
        <v/>
      </c>
      <c r="O13" s="124" t="str">
        <f aca="false">IF(SUMIF(Budget!B38:B$39, 12 , Budget!J38:J$39)=0, "", SUMIF(Budget!B38:B$39, 12 , Budget!J38:J$39))</f>
        <v/>
      </c>
      <c r="P13" s="124" t="str">
        <f aca="false">IF(SUMIF(Budget!B27:B$28, 12 , Budget!J27:J$28)=0, "", SUMIF(Budget!B27:B$28, 12 , Budget!J27:J$28))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95</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Budget!J34:J$35)=0, "", SUMIF(Budget!B34:B$35, 13 , Budget!J34:J$35))</f>
        <v/>
      </c>
      <c r="L14" s="124" t="str">
        <f aca="false">IF(SUMIF(Budget!B46:B$53, 13 , Budget!J46:J$53)=0, "", SUMIF(Budget!B46:B$53, 13 , Budget!J46:J$53))</f>
        <v/>
      </c>
      <c r="M14" s="124" t="str">
        <f aca="false">IF(Budget!B31= 13 ,(Budget!J31),"")</f>
        <v/>
      </c>
      <c r="N14" s="124" t="str">
        <f aca="false">IF(Budget!B30= 13 ,(Budget!J30),"")</f>
        <v/>
      </c>
      <c r="O14" s="124" t="str">
        <f aca="false">IF(SUMIF(Budget!B38:B$39, 13 , Budget!J38:J$39)=0, "", SUMIF(Budget!B38:B$39, 13 , Budget!J38:J$39))</f>
        <v/>
      </c>
      <c r="P14" s="124" t="str">
        <f aca="false">IF(SUMIF(Budget!B27:B$28, 13 , Budget!J27:J$28)=0, "", SUMIF(Budget!B27:B$28, 13 , Budget!J27:J$28))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96</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Budget!J34:J$35)=0, "", SUMIF(Budget!B34:B$35, 14, Budget!J34:J$35))</f>
        <v/>
      </c>
      <c r="L15" s="124" t="str">
        <f aca="false">IF(SUMIF(Budget!B46:B$53, 14 , Budget!J46:J$53)=0, "", SUMIF(Budget!B46:B$53, 14, Budget!J46:J$53))</f>
        <v/>
      </c>
      <c r="M15" s="124" t="str">
        <f aca="false">IF(Budget!B31= 14 ,(Budget!J31),"")</f>
        <v/>
      </c>
      <c r="N15" s="124" t="str">
        <f aca="false">IF(Budget!B30= 14 ,(Budget!J30),"")</f>
        <v/>
      </c>
      <c r="O15" s="124" t="str">
        <f aca="false">IF(SUMIF(Budget!B38:B$39, 14 , Budget!J38:J$39)=0, "", SUMIF(Budget!B38:B$39, 14, Budget!J38:J$39))</f>
        <v/>
      </c>
      <c r="P15" s="124" t="str">
        <f aca="false">IF(SUMIF(Budget!B27:B$28, 14 , Budget!J27:J$28)=0, "", SUMIF(Budget!B27:B$28, 14, Budget!J27:J$28))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97</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Budget!J34:J$35)=0, "", SUMIF(Budget!B34:B$35, 15 , Budget!J34:J$35))</f>
        <v/>
      </c>
      <c r="L16" s="124" t="str">
        <f aca="false">IF(SUMIF(Budget!B46:B$53, 15 , Budget!J46:J$53)=0, "", SUMIF(Budget!B46:B$53, 15 , Budget!J46:J$53))</f>
        <v/>
      </c>
      <c r="M16" s="124" t="str">
        <f aca="false">IF(Budget!B31= 15 ,(Budget!J31),"")</f>
        <v/>
      </c>
      <c r="N16" s="124" t="str">
        <f aca="false">IF(Budget!B30= 15 ,(Budget!J30),"")</f>
        <v/>
      </c>
      <c r="O16" s="124" t="str">
        <f aca="false">IF(SUMIF(Budget!B38:B$39, 15 , Budget!J38:J$39)=0, "", SUMIF(Budget!B38:B$39, 15 , Budget!J38:J$39))</f>
        <v/>
      </c>
      <c r="P16" s="124" t="str">
        <f aca="false">IF(SUMIF(Budget!B27:B$28, 15 , Budget!J27:J$28)=0, "", SUMIF(Budget!B27:B$28, 15 , Budget!J27:J$28))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98</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Budget!J34:J$35)=0, "", SUMIF(Budget!B34:B$35, 16 , Budget!J34:J$35))</f>
        <v/>
      </c>
      <c r="L17" s="124" t="str">
        <f aca="false">IF(SUMIF(Budget!B46:B$53, 16 , Budget!J46:J$53)=0, "", SUMIF(Budget!B46:B$53, 16 , Budget!J46:J$53))</f>
        <v/>
      </c>
      <c r="M17" s="124" t="str">
        <f aca="false">IF(Budget!B31= 16 ,(Budget!J31),"")</f>
        <v/>
      </c>
      <c r="N17" s="124" t="str">
        <f aca="false">IF(Budget!B30= 16 ,(Budget!J30),"")</f>
        <v/>
      </c>
      <c r="O17" s="124" t="str">
        <f aca="false">IF(SUMIF(Budget!B38:B$39, 16 , Budget!J38:J$39)=0, "", SUMIF(Budget!B38:B$39, 16 , Budget!J38:J$39))</f>
        <v/>
      </c>
      <c r="P17" s="124" t="str">
        <f aca="false">IF(SUMIF(Budget!B27:B$28, 16 , Budget!J27:J$28)=0, "", SUMIF(Budget!B27:B$28, 16 , Budget!J27:J$28))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99</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Budget!J34:J$35)=0, "", SUMIF(Budget!B34:B$35, 17 , Budget!J34:J$35))</f>
        <v/>
      </c>
      <c r="L18" s="124" t="str">
        <f aca="false">IF(SUMIF(Budget!B46:B$53, 17 , Budget!J46:J$53)=0, "", SUMIF(Budget!B46:B$53, 17 , Budget!J46:J$53))</f>
        <v/>
      </c>
      <c r="M18" s="124" t="str">
        <f aca="false">IF(Budget!B31= 17 ,(Budget!J31),"")</f>
        <v/>
      </c>
      <c r="N18" s="124" t="str">
        <f aca="false">IF(Budget!B30= 17 ,(Budget!J30),"")</f>
        <v/>
      </c>
      <c r="O18" s="124" t="str">
        <f aca="false">IF(SUMIF(Budget!B38:B$39, 17 , Budget!J38:J$39)=0, "", SUMIF(Budget!B38:B$39, 17 , Budget!J38:J$39))</f>
        <v/>
      </c>
      <c r="P18" s="124" t="str">
        <f aca="false">IF(SUMIF(Budget!B27:B$28, 17 , Budget!J27:J$28)=0, "", SUMIF(Budget!B27:B$28, 17 , Budget!J27:J$28))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100</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Budget!J34:J$35)=0, "", SUMIF(Budget!B34:B$35, 18 , Budget!J34:J$35))</f>
        <v/>
      </c>
      <c r="L19" s="124" t="str">
        <f aca="false">IF(SUMIF(Budget!B46:B$53, 18 , Budget!J46:J$53)=0, "", SUMIF(Budget!B46:B$53, 18 , Budget!J46:J$53))</f>
        <v/>
      </c>
      <c r="M19" s="124" t="str">
        <f aca="false">IF(Budget!B31= 18 ,(Budget!J31),"")</f>
        <v/>
      </c>
      <c r="N19" s="124" t="str">
        <f aca="false">IF(Budget!B30= 18 ,(Budget!J30),"")</f>
        <v/>
      </c>
      <c r="O19" s="124" t="str">
        <f aca="false">IF(SUMIF(Budget!B38:B$39, 18 , Budget!J38:J$39)=0, "", SUMIF(Budget!B38:B$39, 18 , Budget!J38:J$39))</f>
        <v/>
      </c>
      <c r="P19" s="124" t="str">
        <f aca="false">IF(SUMIF(Budget!B27:B$28, 18 , Budget!J27:J$28)=0, "", SUMIF(Budget!B27:B$28, 18 , Budget!J27:J$28))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101</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Budget!J34:J$35)=0, "", SUMIF(Budget!B34:B$35, 19 , Budget!J34:J$35))</f>
        <v/>
      </c>
      <c r="L20" s="124" t="str">
        <f aca="false">IF(SUMIF(Budget!B46:B$53, 19 , Budget!J46:J$53)=0, "", SUMIF(Budget!B46:B$53, 19 , Budget!J46:J$53))</f>
        <v/>
      </c>
      <c r="M20" s="124" t="str">
        <f aca="false">IF(Budget!B31= 19 ,(Budget!J31),"")</f>
        <v/>
      </c>
      <c r="N20" s="124" t="str">
        <f aca="false">IF(Budget!B30= 19 ,(Budget!J30),"")</f>
        <v/>
      </c>
      <c r="O20" s="124" t="str">
        <f aca="false">IF(SUMIF(Budget!B38:B$39, 19 , Budget!J38:J$39)=0, "", SUMIF(Budget!B38:B$39, 19 , Budget!J38:J$39))</f>
        <v/>
      </c>
      <c r="P20" s="124" t="str">
        <f aca="false">IF(SUMIF(Budget!B27:B$28, 19 , Budget!J27:J$28)=0, "", SUMIF(Budget!B27:B$28, 19 , Budget!J27:J$28))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102</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Budget!J34:J$35)=0, "", SUMIF(Budget!B34:B$35, 20 , Budget!J34:J$35))</f>
        <v/>
      </c>
      <c r="L21" s="124" t="str">
        <f aca="false">IF(SUMIF(Budget!B46:B$53, 20 , Budget!J46:J$53)=0, "", SUMIF(Budget!B46:B$53, 20 , Budget!J46:J$53))</f>
        <v/>
      </c>
      <c r="M21" s="124" t="str">
        <f aca="false">IF(Budget!B31= 20 ,(Budget!J31),"")</f>
        <v/>
      </c>
      <c r="N21" s="124" t="str">
        <f aca="false">IF(Budget!B30= 20 ,(Budget!J30),"")</f>
        <v/>
      </c>
      <c r="O21" s="124" t="str">
        <f aca="false">IF(SUMIF(Budget!B38:B$39, 20 , Budget!J38:J$39)=0, "", SUMIF(Budget!B38:B$39, 20 , Budget!J38:J$39))</f>
        <v/>
      </c>
      <c r="P21" s="124" t="str">
        <f aca="false">IF(SUMIF(Budget!B27:B$28, 20 , Budget!J27:J$28)=0, "", SUMIF(Budget!B27:B$28, 20 , Budget!J27:J$28))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103</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Budget!J34:J$35)=0, "", SUMIF(Budget!B34:B$35, 21 , Budget!J34:J$35))</f>
        <v/>
      </c>
      <c r="L22" s="124" t="str">
        <f aca="false">IF(SUMIF(Budget!B46:B$53, 21 , Budget!J46:J$53)=0, "", SUMIF(Budget!B46:B$53, 21 , Budget!J46:J$53))</f>
        <v/>
      </c>
      <c r="M22" s="124" t="str">
        <f aca="false">IF(Budget!B31= 21 ,(Budget!J31),"")</f>
        <v/>
      </c>
      <c r="N22" s="124" t="str">
        <f aca="false">IF(Budget!B30= 21 ,(Budget!J30),"")</f>
        <v/>
      </c>
      <c r="O22" s="124" t="str">
        <f aca="false">IF(SUMIF(Budget!B38:B$39, 21 , Budget!J38:J$39)=0, "", SUMIF(Budget!B38:B$39, 21 , Budget!J38:J$39))</f>
        <v/>
      </c>
      <c r="P22" s="124" t="str">
        <f aca="false">IF(SUMIF(Budget!B27:B$28, 21 , Budget!J27:J$28)=0, "", SUMIF(Budget!B27:B$28, 21 , Budget!J27:J$28))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104</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Budget!J34:J$35)=0, "", SUMIF(Budget!B34:B$35, 22 , Budget!J34:J$35))</f>
        <v/>
      </c>
      <c r="L23" s="124" t="str">
        <f aca="false">IF(SUMIF(Budget!B46:B$53, 22 , Budget!J46:J$53)=0, "", SUMIF(Budget!B46:B$53, 22 , Budget!J46:J$53))</f>
        <v/>
      </c>
      <c r="M23" s="124" t="str">
        <f aca="false">IF(Budget!B31= 22 ,(Budget!J31),"")</f>
        <v/>
      </c>
      <c r="N23" s="124" t="str">
        <f aca="false">IF(Budget!B30= 22 ,(Budget!J30),"")</f>
        <v/>
      </c>
      <c r="O23" s="124" t="str">
        <f aca="false">IF(SUMIF(Budget!B38:B$39, 22 , Budget!J38:J$39)=0, "", SUMIF(Budget!B38:B$39, 22 , Budget!J38:J$39))</f>
        <v/>
      </c>
      <c r="P23" s="124" t="str">
        <f aca="false">IF(SUMIF(Budget!B27:B$28, 22 , Budget!J27:J$28)=0, "", SUMIF(Budget!B27:B$28, 22 , Budget!J27:J$28))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105</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Budget!J34:J$35)=0, "", SUMIF(Budget!B34:B$35, 23 , Budget!J34:J$35))</f>
        <v/>
      </c>
      <c r="L24" s="124" t="str">
        <f aca="false">IF(SUMIF(Budget!B46:B$53, 23 , Budget!J46:J$53)=0, "", SUMIF(Budget!B46:B$53, 23 , Budget!J46:J$53))</f>
        <v/>
      </c>
      <c r="M24" s="124" t="str">
        <f aca="false">IF(Budget!B31= 23 ,(Budget!J31),"")</f>
        <v/>
      </c>
      <c r="N24" s="124" t="str">
        <f aca="false">IF(Budget!B30= 23 ,(Budget!J30),"")</f>
        <v/>
      </c>
      <c r="O24" s="124" t="str">
        <f aca="false">IF(SUMIF(Budget!B38:B$39, 23 , Budget!J38:J$39)=0, "", SUMIF(Budget!B38:B$39, 23 , Budget!J38:J$39))</f>
        <v/>
      </c>
      <c r="P24" s="124" t="str">
        <f aca="false">IF(SUMIF(Budget!B27:B$28, 23 , Budget!J27:J$28)=0, "", SUMIF(Budget!B27:B$28, 23 , Budget!J27:J$28))</f>
        <v/>
      </c>
      <c r="Q24" s="126"/>
      <c r="R24" s="127"/>
      <c r="S24" s="128" t="str">
        <f aca="false">IF(SUM(C24:Q24) &gt; 0, -SUM(C24:Q24), "-")</f>
        <v>-</v>
      </c>
      <c r="T24" s="138" t="str">
        <f aca="false">IF(S24&lt;0, S24/S$36, "")</f>
        <v/>
      </c>
      <c r="U24" s="139"/>
      <c r="V24" s="131" t="n">
        <f aca="false">B24</f>
        <v>23</v>
      </c>
      <c r="W24" s="140"/>
      <c r="X24" s="140"/>
      <c r="Z24" s="135"/>
      <c r="AA24" s="136"/>
      <c r="AB24" s="137"/>
      <c r="AC24" s="141" t="str">
        <f aca="false">IF(SUM(Z24:AB24)=0,"-",-SUM(Z24:AB24))</f>
        <v>-</v>
      </c>
      <c r="AD24" s="142" t="s">
        <v>106</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Budget!J34:J$35)=0, "", SUMIF(Budget!B34:B$35, 24 , Budget!J34:J$35))</f>
        <v/>
      </c>
      <c r="L25" s="124" t="str">
        <f aca="false">IF(SUMIF(Budget!B46:B$53, 24 , Budget!J46:J$53)=0, "", SUMIF(Budget!B46:B$53, 24 , Budget!J46:J$53))</f>
        <v/>
      </c>
      <c r="M25" s="124" t="str">
        <f aca="false">IF(Budget!B31= 24 ,(Budget!J31),"")</f>
        <v/>
      </c>
      <c r="N25" s="124" t="str">
        <f aca="false">IF(Budget!B30= 24 ,(Budget!J30),"")</f>
        <v/>
      </c>
      <c r="O25" s="124" t="str">
        <f aca="false">IF(SUMIF(Budget!B38:B$39, 24 , Budget!J38:J$39)=0, "", SUMIF(Budget!B38:B$39, 24 , Budget!J38:J$39))</f>
        <v/>
      </c>
      <c r="P25" s="124" t="str">
        <f aca="false">IF(SUMIF(Budget!B27:B$28, 24 , Budget!J27:J$28)=0, "", SUMIF(Budget!B27:B$28, 24 , Budget!J27:J$28))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107</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Budget!J34:J$35)=0, "", SUMIF(Budget!B34:B$35, 25 , Budget!J34:J$35))</f>
        <v/>
      </c>
      <c r="L26" s="124" t="str">
        <f aca="false">IF(SUMIF(Budget!B46:B$53, 25 , Budget!J46:J$53)=0, "", SUMIF(Budget!B46:B$53, 25 , Budget!J46:J$53))</f>
        <v/>
      </c>
      <c r="M26" s="124" t="str">
        <f aca="false">IF(Budget!B31= 26 ,(Budget!J31),"")</f>
        <v/>
      </c>
      <c r="N26" s="124" t="str">
        <f aca="false">IF(Budget!B30= 25 ,(Budget!J30),"")</f>
        <v/>
      </c>
      <c r="O26" s="124" t="str">
        <f aca="false">IF(SUMIF(Budget!B38:B$39, 25 , Budget!J38:J$39)=0, "", SUMIF(Budget!B38:B$39, 25 , Budget!J38:J$39))</f>
        <v/>
      </c>
      <c r="P26" s="124" t="str">
        <f aca="false">IF(SUMIF(Budget!B27:B$28, 25 , Budget!J27:J$28)=0, "", SUMIF(Budget!B27:B$28, 25 , Budget!J27:J$28))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108</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Budget!J34:J$35)=0, "", SUMIF(Budget!B34:B$35, 26 , Budget!J34:J$35))</f>
        <v/>
      </c>
      <c r="L27" s="124" t="str">
        <f aca="false">IF(SUMIF(Budget!B46:B$53, 26 , Budget!J46:J$53)=0, "", SUMIF(Budget!B46:B$53, 26 , Budget!J46:J$53))</f>
        <v/>
      </c>
      <c r="M27" s="124" t="str">
        <f aca="false">IF(Budget!B31= 26 ,(Budget!J31),"")</f>
        <v/>
      </c>
      <c r="N27" s="124" t="str">
        <f aca="false">IF(Budget!B30= 26 ,(Budget!J30),"")</f>
        <v/>
      </c>
      <c r="O27" s="124" t="str">
        <f aca="false">IF(SUMIF(Budget!B38:B$39, 26 , Budget!J38:J$39)=0, "", SUMIF(Budget!B38:B$39, 26 , Budget!J38:J$39))</f>
        <v/>
      </c>
      <c r="P27" s="124" t="str">
        <f aca="false">IF(SUMIF(Budget!B27:B$28, 26 , Budget!J27:J$28)=0, "", SUMIF(Budget!B27:B$28, 26 , Budget!J27:J$28))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109</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Budget!J34:J$35)=0, "", SUMIF(Budget!B34:B$35, 27 , Budget!J34:J$35))</f>
        <v/>
      </c>
      <c r="L28" s="124" t="str">
        <f aca="false">IF(SUMIF(Budget!B46:B$53, 27 , Budget!J46:J$53)=0, "", SUMIF(Budget!B46:B$53, 27 , Budget!J46:J$53))</f>
        <v/>
      </c>
      <c r="M28" s="124" t="str">
        <f aca="false">IF(Budget!B31= 27 ,(Budget!J31),"")</f>
        <v/>
      </c>
      <c r="N28" s="124" t="str">
        <f aca="false">IF(Budget!B30= 27 ,(Budget!J30),"")</f>
        <v/>
      </c>
      <c r="O28" s="124" t="str">
        <f aca="false">IF(SUMIF(Budget!B38:B$39, 27 , Budget!J38:J$39)=0, "", SUMIF(Budget!B38:B$39, 27 , Budget!J38:J$39))</f>
        <v/>
      </c>
      <c r="P28" s="124" t="str">
        <f aca="false">IF(SUMIF(Budget!B27:B$28, 27 , Budget!J27:J$28)=0, "", SUMIF(Budget!B27:B$28, 27 , Budget!J27:J$28))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110</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Budget!J34:J$35)=0, "", SUMIF(Budget!B34:B$35, 28 , Budget!J34:J$35))</f>
        <v/>
      </c>
      <c r="L29" s="124" t="str">
        <f aca="false">IF(SUMIF(Budget!B46:B$53, 28 , Budget!J46:J$53)=0, "", SUMIF(Budget!B46:B$53, 28 , Budget!J46:J$53))</f>
        <v/>
      </c>
      <c r="M29" s="124" t="str">
        <f aca="false">IF(Budget!B31= 28 ,(Budget!J31),"")</f>
        <v/>
      </c>
      <c r="N29" s="124" t="str">
        <f aca="false">IF(Budget!B30= 28 ,(Budget!J30),"")</f>
        <v/>
      </c>
      <c r="O29" s="124" t="str">
        <f aca="false">IF(SUMIF(Budget!B38:B$39, 28 , Budget!J38:J$39)=0, "", SUMIF(Budget!B38:B$39, 28 , Budget!J38:J$39))</f>
        <v/>
      </c>
      <c r="P29" s="124" t="str">
        <f aca="false">IF(SUMIF(Budget!B27:B$28, 28 , Budget!J27:J$28)=0, "", SUMIF(Budget!B27:B$28, 28 , Budget!J27:J$28))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111</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Budget!J34:J$35)=0, "", SUMIF(Budget!B34:B$35, 29 , Budget!J34:J$35))</f>
        <v/>
      </c>
      <c r="L30" s="124" t="str">
        <f aca="false">IF(SUMIF(Budget!B46:B$53, 29 , Budget!J46:J$53)=0, "", SUMIF(Budget!B46:B$53, 29 , Budget!J46:J$53))</f>
        <v/>
      </c>
      <c r="M30" s="124" t="str">
        <f aca="false">IF(Budget!B31= 29,(Budget!J31),"")</f>
        <v/>
      </c>
      <c r="N30" s="124" t="str">
        <f aca="false">IF(Budget!B30= 29,(Budget!J30),"")</f>
        <v/>
      </c>
      <c r="O30" s="124" t="str">
        <f aca="false">IF(SUMIF(Budget!B38:B$39, 29 , Budget!J38:J$39)=0, "", SUMIF(Budget!B38:B$39, 29 , Budget!J38:J$39))</f>
        <v/>
      </c>
      <c r="P30" s="124" t="str">
        <f aca="false">IF(SUMIF(Budget!B27:B$28, 29 , Budget!J27:J$28)=0, "", SUMIF(Budget!B27:B$28, 29 , Budget!J27:J$28))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112</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Budget!J34:J$35)=0, "", SUMIF(Budget!B34:B$35, 29 , Budget!J34:J$35))</f>
        <v/>
      </c>
      <c r="L31" s="124" t="str">
        <f aca="false">IF(SUMIF(Budget!B46:B$53, 30 , Budget!J46:J$53)=0, "", SUMIF(Budget!B46:B$53, 30 , Budget!J46:J$53))</f>
        <v/>
      </c>
      <c r="M31" s="124" t="str">
        <f aca="false">IF(Budget!B31= 30 ,(Budget!J31),"")</f>
        <v/>
      </c>
      <c r="N31" s="124" t="str">
        <f aca="false">IF(Budget!B30= 30 ,(Budget!J30),"")</f>
        <v/>
      </c>
      <c r="O31" s="124" t="str">
        <f aca="false">IF(SUMIF(Budget!B38:B$39, 30 , Budget!J38:J$39)=0, "", SUMIF(Budget!B38:B$39, 30 , Budget!J38:J$39))</f>
        <v/>
      </c>
      <c r="P31" s="124" t="str">
        <f aca="false">IF(SUMIF(Budget!B27:B$28, 30 , Budget!J27:J$28)=0, "", SUMIF(Budget!B27:B$28, 30 , Budget!J27:J$28))</f>
        <v/>
      </c>
      <c r="Q31" s="126"/>
      <c r="R31" s="127"/>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113</v>
      </c>
      <c r="AE31" s="146"/>
      <c r="AF31" s="146"/>
      <c r="AG31" s="146"/>
      <c r="XFC31" s="0"/>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Budget!J34:J$35)=0, "", SUMIF(Budget!B34:B$35, 36 , Budget!J34:J$35))</f>
        <v/>
      </c>
      <c r="L32" s="124" t="str">
        <f aca="false">IF(SUMIF(Budget!B46:B$53, 36 , Budget!J46:J$53)=0, "", SUMIF(Budget!B46:B$53, 36 , Budget!J46:J$53))</f>
        <v/>
      </c>
      <c r="M32" s="124" t="str">
        <f aca="false">IF(Budget!B31= 36 ,(Budget!J31),"")</f>
        <v/>
      </c>
      <c r="N32" s="124" t="str">
        <f aca="false">IF(Budget!B30= 36 ,(Budget!J30),"")</f>
        <v/>
      </c>
      <c r="O32" s="124" t="str">
        <f aca="false">IF(SUMIF(Budget!B38:B$39, 36 , Budget!J38:J$39)=0, "", SUMIF(Budget!B38:B$39, 36 , Budget!J38:J$39))</f>
        <v/>
      </c>
      <c r="P32" s="124" t="str">
        <f aca="false">IF(SUMIF(Budget!B27:B$28, 36 , Budget!J27:J$28)=0, "", SUMIF(Budget!B27:B$28, 36 , Budget!J27:J$28))</f>
        <v/>
      </c>
      <c r="Q32" s="126"/>
      <c r="R32" s="127"/>
      <c r="S32" s="128" t="str">
        <f aca="false">IF(SUM(C32:Q32) &gt; 0, -SUM(C32:Q32), "-")</f>
        <v>-</v>
      </c>
      <c r="T32" s="138" t="str">
        <f aca="false">IF(S32&lt;0, S32/S$36, "")</f>
        <v/>
      </c>
      <c r="U32" s="139"/>
      <c r="V32" s="131" t="n">
        <f aca="false">B32</f>
        <v>31</v>
      </c>
      <c r="W32" s="140"/>
      <c r="X32" s="140"/>
      <c r="Z32" s="147"/>
      <c r="AA32" s="148"/>
      <c r="AB32" s="149"/>
      <c r="AC32" s="150" t="str">
        <f aca="false">IF(SUM(Z32:AB32)=0,"-",-SUM(Z32:AB32))</f>
        <v>-</v>
      </c>
      <c r="AD32" s="151" t="s">
        <v>114</v>
      </c>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115</v>
      </c>
      <c r="AC34" s="164" t="s">
        <v>46</v>
      </c>
      <c r="XFC34" s="0"/>
      <c r="XFD34" s="0"/>
    </row>
    <row r="35" customFormat="false" ht="23.85" hidden="false" customHeight="true" outlineLevel="0" collapsed="false">
      <c r="B35" s="166" t="s">
        <v>116</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str">
        <f aca="false">IF((L36)&lt;0, L36/$S36,"")</f>
        <v/>
      </c>
      <c r="M35" s="167" t="str">
        <f aca="false">IF((M36)&lt;0, M36/$S36,"")</f>
        <v/>
      </c>
      <c r="N35" s="167" t="str">
        <f aca="false">IF((N36)&lt;0, N36/$S36,"")</f>
        <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117</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str">
        <f aca="false">IF(SUM(L2:L32) &gt; 0, -SUM(L2:L32), "-")</f>
        <v>-</v>
      </c>
      <c r="M36" s="170" t="str">
        <f aca="false">IF(SUM(M2:M32) &gt; 0, -SUM(M2:M32), "-")</f>
        <v>-</v>
      </c>
      <c r="N36" s="170" t="str">
        <f aca="false">IF(SUM(N2:N32) &gt; 0, -SUM(N2:N32), "-")</f>
        <v>-</v>
      </c>
      <c r="O36" s="170" t="str">
        <f aca="false">IF(SUM(O2:O32) &gt; 0, -SUM(O2:O32), "-")</f>
        <v>-</v>
      </c>
      <c r="P36" s="170" t="str">
        <f aca="false">IF(SUM(P2:P32) &gt; 0, -SUM(P2:P32), "-")</f>
        <v>-</v>
      </c>
      <c r="Q36" s="170" t="str">
        <f aca="false">IF(SUM(Q2:Q32) &gt; 0, -SUM(Q2:Q32), "-")</f>
        <v>-</v>
      </c>
      <c r="R36" s="170"/>
      <c r="S36" s="171" t="str">
        <f aca="false">IF(SUM(S2:S32) &lt; 0, SUM(S2:S32), "-")</f>
        <v>-</v>
      </c>
      <c r="T36" s="171"/>
      <c r="U36" s="171" t="str">
        <f aca="false">IF(SUM(U2:U32) &gt; 0, SUM(U2:U32), "")</f>
        <v/>
      </c>
      <c r="V36" s="171" t="str">
        <f aca="false">IF(ISNUMBER(U36),SUM(S36:U36),"")</f>
        <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118</v>
      </c>
      <c r="C37" s="170" t="str">
        <f aca="false">IF(SUM(C2:C32) &gt; 0, -SUM(C2:C32)/31, "")</f>
        <v/>
      </c>
      <c r="D37" s="170" t="str">
        <f aca="false">IF(SUM(D2:D32) &gt; 0, -SUM(D2:D32)/31, "")</f>
        <v/>
      </c>
      <c r="E37" s="170" t="str">
        <f aca="false">IF(SUM(E2:E32) &gt; 0, -SUM(E2:E32)/31, "")</f>
        <v/>
      </c>
      <c r="F37" s="170" t="str">
        <f aca="false">IF(SUM(F2:F32) &gt; 0, -SUM(F2:F32)/31, "")</f>
        <v/>
      </c>
      <c r="G37" s="170" t="str">
        <f aca="false">IF(SUM(G2:G32) &gt; 0, -SUM(G2:G32)/31, "")</f>
        <v/>
      </c>
      <c r="H37" s="170" t="str">
        <f aca="false">IF(SUM(H2:H32) &gt; 0, -SUM(H2:H32)/31, "")</f>
        <v/>
      </c>
      <c r="I37" s="170" t="str">
        <f aca="false">IF(SUM(I2:I32) &gt; 0, -SUM(I2:I32)/31, "")</f>
        <v/>
      </c>
      <c r="J37" s="170" t="str">
        <f aca="false">IF(SUM(J2:J32) &gt; 0, -SUM(J2:J32)/31, "")</f>
        <v/>
      </c>
      <c r="K37" s="170" t="str">
        <f aca="false">IF(SUM(K2:K32) &gt; 0, -SUM(K2:K32)/31, "")</f>
        <v/>
      </c>
      <c r="L37" s="170" t="str">
        <f aca="false">IF(SUM(L2:L32) &gt; 0, -SUM(L2:L32)/31, "")</f>
        <v/>
      </c>
      <c r="M37" s="170" t="str">
        <f aca="false">IF(SUM(M2:M32) &gt; 0, -SUM(M2:M32)/31, "")</f>
        <v/>
      </c>
      <c r="N37" s="170" t="str">
        <f aca="false">IF(SUM(N2:N32) &gt; 0, -SUM(N2:N32)/31, "")</f>
        <v/>
      </c>
      <c r="O37" s="170" t="str">
        <f aca="false">IF(SUM(O2:O32) &gt; 0, -SUM(O2:O32)/31, "")</f>
        <v/>
      </c>
      <c r="P37" s="170" t="str">
        <f aca="false">IF(SUM(P2:P32) &gt; 0, -SUM(P2:P32)/31, "")</f>
        <v/>
      </c>
      <c r="Q37" s="170" t="str">
        <f aca="false">IF(SUM(Q2:Q32) &gt; 0, -SUM(Q2:Q32)/31, "")</f>
        <v/>
      </c>
      <c r="R37" s="170"/>
      <c r="S37" s="174" t="str">
        <f aca="false">IF(SUM(S2:S32) &lt; 0, SUM(S2:S32)/31, "")</f>
        <v/>
      </c>
      <c r="T37" s="174"/>
      <c r="U37" s="174" t="str">
        <f aca="false">IF(SUM(U2:U32) &gt; 0, SUM(U2:U32)/31, "")</f>
        <v/>
      </c>
      <c r="V37" s="174" t="str">
        <f aca="false">IF(ISNUMBER(U37),SUM(S37:U37),"")</f>
        <v/>
      </c>
      <c r="W37" s="174"/>
      <c r="Z37" s="170" t="str">
        <f aca="false">IF(SUM(Z2:Z32) &gt; 0, 0-SUM(Z2:Z32)/31, "")</f>
        <v/>
      </c>
      <c r="AA37" s="170" t="str">
        <f aca="false">IF(SUM(AA2:AA32) &gt; 0, 0-SUM(AA2:AA32)/31, "")</f>
        <v/>
      </c>
      <c r="AB37" s="170" t="str">
        <f aca="false">IF(SUM(AB2:AB32) &gt; 0, 0-SUM(AB2:AB32)/31, "")</f>
        <v/>
      </c>
      <c r="AC37" s="174" t="str">
        <f aca="false">IF(SUM(AC2:AC32) &lt; 0, SUM(AC2:AC32)/31,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{6F92664F-F198-4DA7-BF94-CE82179D6552}</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6F92664F-F198-4DA7-BF94-CE82179D6552}">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200</TotalTime>
  <Application>LibreOffice/24.8.0.3$Linux_X86_64 LibreOffice_project/0bdf1299c94fe897b119f97f3c613e9dca6be583</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2024-09-07T22:56:44Z</dcterms:created>
  <dc:creator/>
  <dc:description/>
  <dc:language>en-CA</dc:language>
  <cp:lastModifiedBy/>
  <dcterms:modified xsi:type="dcterms:W3CDTF">2024-09-12T00:54:47Z</dcterms:modified>
  <cp:revision>32</cp:revision>
  <dc:subject/>
  <dc:title/>
</cp:coreProperties>
</file>